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na\Desktop\2024\FINANCIJSKI PLAN 2025.-2027\1. MZO  + UPUTE 05.11.2024\MZO\NOVO 14.12.2024 MZO - USKLAĐENO\"/>
    </mc:Choice>
  </mc:AlternateContent>
  <xr:revisionPtr revIDLastSave="0" documentId="13_ncr:1_{0F6317C1-A581-450E-A3D0-3082BF63AFD1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FŠDT  MZO-SVZG  " sheetId="6" r:id="rId1"/>
  </sheets>
  <externalReferences>
    <externalReference r:id="rId2"/>
  </externalReferences>
  <definedNames>
    <definedName name="_xlnm.Print_Area" localSheetId="0">'FŠDT  MZO-SVZG  '!$A$1:$F$135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F33" i="6"/>
  <c r="D33" i="6"/>
  <c r="C130" i="6"/>
  <c r="C129" i="6" s="1"/>
  <c r="C128" i="6" s="1"/>
  <c r="C9" i="6" s="1"/>
  <c r="C8" i="6" s="1"/>
  <c r="E129" i="6"/>
  <c r="E128" i="6" s="1"/>
  <c r="F129" i="6"/>
  <c r="F128" i="6" s="1"/>
  <c r="E130" i="6"/>
  <c r="F130" i="6"/>
  <c r="D34" i="6"/>
  <c r="E34" i="6"/>
  <c r="F34" i="6"/>
  <c r="C34" i="6"/>
  <c r="C133" i="6" l="1"/>
  <c r="C131" i="6"/>
  <c r="C126" i="6"/>
  <c r="C122" i="6"/>
  <c r="C121" i="6" s="1"/>
  <c r="C120" i="6" s="1"/>
  <c r="C119" i="6" s="1"/>
  <c r="C117" i="6"/>
  <c r="C113" i="6"/>
  <c r="C112" i="6" s="1"/>
  <c r="C110" i="6"/>
  <c r="C106" i="6"/>
  <c r="C105" i="6" s="1"/>
  <c r="C104" i="6" s="1"/>
  <c r="C103" i="6" s="1"/>
  <c r="C101" i="6"/>
  <c r="C99" i="6"/>
  <c r="C97" i="6" s="1"/>
  <c r="C96" i="6" s="1"/>
  <c r="C98" i="6"/>
  <c r="C94" i="6"/>
  <c r="C93" i="6" s="1"/>
  <c r="C92" i="6" s="1"/>
  <c r="C91" i="6" s="1"/>
  <c r="C89" i="6"/>
  <c r="C86" i="6"/>
  <c r="C80" i="6"/>
  <c r="C77" i="6"/>
  <c r="C74" i="6"/>
  <c r="C73" i="6" s="1"/>
  <c r="C69" i="6"/>
  <c r="C64" i="6"/>
  <c r="C63" i="6" s="1"/>
  <c r="C59" i="6"/>
  <c r="C54" i="6"/>
  <c r="C53" i="6" s="1"/>
  <c r="C51" i="6"/>
  <c r="C47" i="6"/>
  <c r="C40" i="6" s="1"/>
  <c r="C41" i="6"/>
  <c r="C36" i="6"/>
  <c r="C33" i="6" s="1"/>
  <c r="C32" i="6" s="1"/>
  <c r="C31" i="6" s="1"/>
  <c r="C27" i="6"/>
  <c r="C26" i="6" s="1"/>
  <c r="C25" i="6" s="1"/>
  <c r="C24" i="6" s="1"/>
  <c r="C19" i="6"/>
  <c r="C18" i="6"/>
  <c r="C17" i="6" s="1"/>
  <c r="C16" i="6" s="1"/>
  <c r="C13" i="6"/>
  <c r="C12" i="6"/>
  <c r="C11" i="6" s="1"/>
  <c r="C10" i="6" s="1"/>
  <c r="C85" i="6" l="1"/>
  <c r="C84" i="6" s="1"/>
  <c r="C83" i="6" s="1"/>
  <c r="C39" i="6"/>
  <c r="C38" i="6" s="1"/>
  <c r="F133" i="6" l="1"/>
  <c r="E133" i="6"/>
  <c r="D133" i="6"/>
  <c r="F131" i="6"/>
  <c r="E131" i="6"/>
  <c r="D131" i="6"/>
  <c r="D130" i="6" s="1"/>
  <c r="D129" i="6" s="1"/>
  <c r="F126" i="6"/>
  <c r="E126" i="6"/>
  <c r="D126" i="6"/>
  <c r="F122" i="6"/>
  <c r="F121" i="6" s="1"/>
  <c r="F120" i="6" s="1"/>
  <c r="F119" i="6" s="1"/>
  <c r="E122" i="6"/>
  <c r="E121" i="6" s="1"/>
  <c r="E120" i="6" s="1"/>
  <c r="E119" i="6" s="1"/>
  <c r="D122" i="6"/>
  <c r="D121" i="6" s="1"/>
  <c r="D120" i="6" s="1"/>
  <c r="D119" i="6" s="1"/>
  <c r="A119" i="6"/>
  <c r="F117" i="6"/>
  <c r="E117" i="6"/>
  <c r="D117" i="6"/>
  <c r="F113" i="6"/>
  <c r="E113" i="6"/>
  <c r="D113" i="6"/>
  <c r="D112" i="6"/>
  <c r="F110" i="6"/>
  <c r="E110" i="6"/>
  <c r="D110" i="6"/>
  <c r="F106" i="6"/>
  <c r="E106" i="6"/>
  <c r="D106" i="6"/>
  <c r="F101" i="6"/>
  <c r="E101" i="6"/>
  <c r="D101" i="6"/>
  <c r="F99" i="6"/>
  <c r="E99" i="6"/>
  <c r="D99" i="6"/>
  <c r="D97" i="6" s="1"/>
  <c r="D96" i="6" s="1"/>
  <c r="F94" i="6"/>
  <c r="F93" i="6" s="1"/>
  <c r="F92" i="6" s="1"/>
  <c r="E94" i="6"/>
  <c r="E93" i="6" s="1"/>
  <c r="E92" i="6" s="1"/>
  <c r="E91" i="6" s="1"/>
  <c r="D94" i="6"/>
  <c r="D93" i="6" s="1"/>
  <c r="D92" i="6" s="1"/>
  <c r="D91" i="6" s="1"/>
  <c r="F89" i="6"/>
  <c r="E89" i="6"/>
  <c r="D89" i="6"/>
  <c r="F86" i="6"/>
  <c r="E86" i="6"/>
  <c r="E85" i="6" s="1"/>
  <c r="E84" i="6" s="1"/>
  <c r="E83" i="6" s="1"/>
  <c r="D86" i="6"/>
  <c r="F80" i="6"/>
  <c r="E80" i="6"/>
  <c r="D80" i="6"/>
  <c r="F77" i="6"/>
  <c r="E77" i="6"/>
  <c r="D77" i="6"/>
  <c r="F74" i="6"/>
  <c r="E74" i="6"/>
  <c r="D74" i="6"/>
  <c r="F69" i="6"/>
  <c r="E69" i="6"/>
  <c r="D69" i="6"/>
  <c r="F64" i="6"/>
  <c r="E64" i="6"/>
  <c r="D64" i="6"/>
  <c r="F59" i="6"/>
  <c r="E59" i="6"/>
  <c r="D59" i="6"/>
  <c r="F54" i="6"/>
  <c r="E54" i="6"/>
  <c r="D54" i="6"/>
  <c r="F51" i="6"/>
  <c r="E51" i="6"/>
  <c r="D51" i="6"/>
  <c r="F47" i="6"/>
  <c r="E47" i="6"/>
  <c r="D47" i="6"/>
  <c r="F41" i="6"/>
  <c r="E41" i="6"/>
  <c r="D41" i="6"/>
  <c r="F36" i="6"/>
  <c r="F32" i="6" s="1"/>
  <c r="F31" i="6" s="1"/>
  <c r="E36" i="6"/>
  <c r="E32" i="6" s="1"/>
  <c r="E31" i="6" s="1"/>
  <c r="D36" i="6"/>
  <c r="D32" i="6" s="1"/>
  <c r="D31" i="6" s="1"/>
  <c r="F27" i="6"/>
  <c r="F26" i="6" s="1"/>
  <c r="F25" i="6" s="1"/>
  <c r="F24" i="6" s="1"/>
  <c r="E27" i="6"/>
  <c r="E26" i="6" s="1"/>
  <c r="E25" i="6" s="1"/>
  <c r="E24" i="6" s="1"/>
  <c r="D27" i="6"/>
  <c r="D26" i="6" s="1"/>
  <c r="D25" i="6" s="1"/>
  <c r="D24" i="6" s="1"/>
  <c r="F19" i="6"/>
  <c r="F18" i="6" s="1"/>
  <c r="F17" i="6" s="1"/>
  <c r="F16" i="6" s="1"/>
  <c r="E19" i="6"/>
  <c r="E18" i="6" s="1"/>
  <c r="E17" i="6" s="1"/>
  <c r="E16" i="6" s="1"/>
  <c r="D19" i="6"/>
  <c r="D18" i="6" s="1"/>
  <c r="D17" i="6" s="1"/>
  <c r="D16" i="6" s="1"/>
  <c r="F13" i="6"/>
  <c r="F12" i="6" s="1"/>
  <c r="F11" i="6" s="1"/>
  <c r="F10" i="6" s="1"/>
  <c r="E13" i="6"/>
  <c r="E12" i="6" s="1"/>
  <c r="E11" i="6" s="1"/>
  <c r="E10" i="6" s="1"/>
  <c r="D13" i="6"/>
  <c r="D12" i="6" s="1"/>
  <c r="D11" i="6" s="1"/>
  <c r="D10" i="6" s="1"/>
  <c r="D105" i="6" l="1"/>
  <c r="F112" i="6"/>
  <c r="E73" i="6"/>
  <c r="D128" i="6"/>
  <c r="F91" i="6"/>
  <c r="C7" i="6"/>
  <c r="D98" i="6"/>
  <c r="F85" i="6"/>
  <c r="F84" i="6" s="1"/>
  <c r="F83" i="6" s="1"/>
  <c r="E112" i="6"/>
  <c r="D104" i="6"/>
  <c r="D103" i="6" s="1"/>
  <c r="E105" i="6"/>
  <c r="E104" i="6" s="1"/>
  <c r="E103" i="6" s="1"/>
  <c r="D73" i="6"/>
  <c r="E63" i="6"/>
  <c r="F63" i="6"/>
  <c r="E97" i="6"/>
  <c r="E96" i="6" s="1"/>
  <c r="D85" i="6"/>
  <c r="D84" i="6" s="1"/>
  <c r="D83" i="6" s="1"/>
  <c r="F97" i="6"/>
  <c r="F96" i="6" s="1"/>
  <c r="D40" i="6"/>
  <c r="D63" i="6"/>
  <c r="F105" i="6"/>
  <c r="F104" i="6" s="1"/>
  <c r="F103" i="6" s="1"/>
  <c r="F40" i="6"/>
  <c r="E40" i="6"/>
  <c r="F73" i="6"/>
  <c r="E53" i="6"/>
  <c r="F53" i="6"/>
  <c r="D53" i="6"/>
  <c r="E98" i="6"/>
  <c r="F98" i="6"/>
  <c r="D39" i="6" l="1"/>
  <c r="D38" i="6"/>
  <c r="D9" i="6" s="1"/>
  <c r="E39" i="6"/>
  <c r="E38" i="6" s="1"/>
  <c r="E9" i="6" s="1"/>
  <c r="E8" i="6" s="1"/>
  <c r="E7" i="6" s="1"/>
  <c r="F39" i="6"/>
  <c r="F38" i="6" s="1"/>
  <c r="F9" i="6" s="1"/>
  <c r="F8" i="6" s="1"/>
  <c r="F7" i="6" s="1"/>
  <c r="D8" i="6" l="1"/>
  <c r="D7" i="6" s="1"/>
</calcChain>
</file>

<file path=xl/sharedStrings.xml><?xml version="1.0" encoding="utf-8"?>
<sst xmlns="http://schemas.openxmlformats.org/spreadsheetml/2006/main" count="241" uniqueCount="80">
  <si>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</si>
  <si>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</si>
  <si>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</si>
  <si>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</si>
  <si>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</si>
  <si>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</si>
  <si>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</si>
  <si>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</si>
  <si>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</si>
  <si>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</si>
  <si>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</si>
  <si>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</si>
  <si>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</si>
  <si>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</si>
  <si>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</si>
  <si>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</si>
  <si>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</si>
  <si>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</si>
  <si>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</si>
  <si>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</si>
  <si>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</si>
  <si>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</si>
  <si>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</si>
  <si>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OBNOVA ZGRADA OŠTEĆENIH U POTRESU S ENERGETSKOM OBNOVOM - NPOO (C6.1.R1-I2)</t>
  </si>
  <si>
    <t>OBNOVA INFRASTRUKTURE I OPREME U PODRUČJU OBRAZOVANJA OŠTEĆENE POTRESOM</t>
  </si>
  <si>
    <t>3705</t>
  </si>
  <si>
    <t>VISOKO OBRAZOVANJE</t>
  </si>
  <si>
    <t>08006</t>
  </si>
  <si>
    <t>Sveučilišta i veleučilišta u Republici Hrvatskoj</t>
  </si>
  <si>
    <t>A621001</t>
  </si>
  <si>
    <t>REDOVNA DJELATNOST SVEUČILIŠTA U ZAGREBU</t>
  </si>
  <si>
    <t>A621181</t>
  </si>
  <si>
    <t>A622122</t>
  </si>
  <si>
    <t>PROGRAMSKO FINANCIRANJE JAVNIH VISOKIH UČILIŠTA</t>
  </si>
  <si>
    <t>43</t>
  </si>
  <si>
    <t>A679088</t>
  </si>
  <si>
    <t>REDOVNA DJELATNOST SVEUČILIŠTA U ZAGREBU (IZ EVIDENCIJSKIH PRIHODA)</t>
  </si>
  <si>
    <t>Izdaci za dane zajmove i depozite</t>
  </si>
  <si>
    <t>K679116</t>
  </si>
  <si>
    <t>K679119</t>
  </si>
  <si>
    <t>II. POSEBNI DIO</t>
  </si>
  <si>
    <t>Projekcija 
za 2025.</t>
  </si>
  <si>
    <t>11</t>
  </si>
  <si>
    <t>Opći prihodi i primici</t>
  </si>
  <si>
    <t>Ostali prihodi za posebne namjene</t>
  </si>
  <si>
    <t>12</t>
  </si>
  <si>
    <t>Sredstva učešća za pomoći</t>
  </si>
  <si>
    <t>52</t>
  </si>
  <si>
    <t>Ostale pomoći</t>
  </si>
  <si>
    <t>581</t>
  </si>
  <si>
    <t>Mehanizam za oporavak i otpornost</t>
  </si>
  <si>
    <t>5761</t>
  </si>
  <si>
    <t>Fond solidarnosti Europske unije – potre</t>
  </si>
  <si>
    <t>Vlastiti prihodi</t>
  </si>
  <si>
    <t>61</t>
  </si>
  <si>
    <t>Donacije</t>
  </si>
  <si>
    <t>71</t>
  </si>
  <si>
    <t>Dodatna ulaganja na građevinskim objektima</t>
  </si>
  <si>
    <t>Prijevozna sredstva</t>
  </si>
  <si>
    <t>Prihod od nefinanc. Imovine i naknade štete</t>
  </si>
  <si>
    <t>SVEUČILIŠTE U ZAGREBU - FAKULTET ŠUMARSTVA I DRVNE TEHNOLOGIJE</t>
  </si>
  <si>
    <t>K679106.003</t>
  </si>
  <si>
    <t>RAZVOJ UNAPREĐENJE I PROVEDBA STRUČNOG</t>
  </si>
  <si>
    <t>Izdaci za jamčevne pologe</t>
  </si>
  <si>
    <t>369</t>
  </si>
  <si>
    <t>ULAGANJE U ZNANOST I INOPVACIJE (SIIF)</t>
  </si>
  <si>
    <t>Prijenosi između proračunskog korisnika unutar općeg proračuna</t>
  </si>
  <si>
    <t>EUROPSKI SOCIJALNI FOND (ESF)</t>
  </si>
  <si>
    <t>EUROPSKI FOND ZA REGIONALNI RAZVOJ (EFRR)</t>
  </si>
  <si>
    <t>Pomoći dane u inozemstvo unutar općeg proračuna</t>
  </si>
  <si>
    <t>Rashodi na dodatna ulaganja na nefinancijskoj imovini</t>
  </si>
  <si>
    <t>5762</t>
  </si>
  <si>
    <t>K679125</t>
  </si>
  <si>
    <t>Projekcija 
za 2026.</t>
  </si>
  <si>
    <t>Tekuće donacije u novcu</t>
  </si>
  <si>
    <t>38</t>
  </si>
  <si>
    <t>'OBNOVA ZGRADA OŠTEĆENIH U POTRESU S ENERGETSKOM OBNOVOM - NPOO (C6.1.R1-I2)</t>
  </si>
  <si>
    <t>K679119 'NPOO (C6.1.R1-I2)</t>
  </si>
  <si>
    <t>Projekcija 
za 2027.</t>
  </si>
  <si>
    <t>Plan za 2024. /Rebalans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</si>
</sst>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3" fontId="5" fillId="0" borderId="7" xfId="58" applyNumberFormat="1" applyBorder="1">
      <alignment horizontal="right" vertical="center"/>
    </xf>
    <xf numFmtId="3" fontId="17" fillId="0" borderId="1" xfId="58" applyNumberFormat="1" applyFont="1" applyFill="1" applyProtection="1">
      <alignment horizontal="right" vertical="center"/>
      <protection locked="0"/>
    </xf>
    <xf numFmtId="3" fontId="5" fillId="47" borderId="1" xfId="58" applyNumberFormat="1" applyFill="1">
      <alignment horizontal="right" vertical="center"/>
    </xf>
    <xf numFmtId="3" fontId="17" fillId="47" borderId="1" xfId="58" applyNumberFormat="1" applyFont="1" applyFill="1" applyProtection="1">
      <alignment horizontal="right" vertical="center"/>
      <protection locked="0"/>
    </xf>
    <xf numFmtId="3" fontId="5" fillId="47" borderId="1" xfId="24" applyNumberFormat="1" applyFill="1">
      <alignment vertical="center"/>
    </xf>
    <xf numFmtId="0" fontId="5" fillId="5" borderId="1" xfId="50" quotePrefix="1" applyFont="1" applyAlignment="1">
      <alignment horizontal="left" vertical="center" indent="5"/>
    </xf>
    <xf numFmtId="0" fontId="5" fillId="5" borderId="1" xfId="50" quotePrefix="1" applyFont="1" applyAlignment="1">
      <alignment horizontal="left" vertical="center" indent="6"/>
    </xf>
    <xf numFmtId="0" fontId="5" fillId="5" borderId="1" xfId="50" quotePrefix="1" applyFont="1" applyAlignment="1">
      <alignment horizontal="left" vertical="center" indent="7"/>
    </xf>
    <xf numFmtId="0" fontId="5" fillId="5" borderId="1" xfId="50" quotePrefix="1" applyFont="1" applyAlignment="1">
      <alignment horizontal="left" vertical="center" indent="8"/>
    </xf>
    <xf numFmtId="0" fontId="5" fillId="5" borderId="1" xfId="50" quotePrefix="1" applyFont="1" applyAlignment="1">
      <alignment horizontal="left" vertical="center" indent="9"/>
    </xf>
    <xf numFmtId="0" fontId="5" fillId="5" borderId="7" xfId="50" quotePrefix="1" applyFont="1" applyBorder="1" applyAlignment="1">
      <alignment horizontal="left" vertical="center" indent="9"/>
    </xf>
    <xf numFmtId="3" fontId="5" fillId="0" borderId="1" xfId="58" applyNumberFormat="1" applyFont="1">
      <alignment horizontal="right" vertical="center"/>
    </xf>
    <xf numFmtId="0" fontId="18" fillId="0" borderId="0" xfId="0" applyFont="1" applyAlignment="1">
      <alignment horizontal="center"/>
    </xf>
    <xf numFmtId="0" fontId="22" fillId="0" borderId="0" xfId="0" applyFont="1"/>
    <xf numFmtId="0" fontId="23" fillId="5" borderId="1" xfId="50" quotePrefix="1" applyFont="1" applyAlignment="1">
      <alignment horizontal="left" vertical="center" indent="7"/>
    </xf>
    <xf numFmtId="3" fontId="5" fillId="28" borderId="1" xfId="24" applyNumberFormat="1" applyFont="1">
      <alignment vertical="center"/>
    </xf>
    <xf numFmtId="3" fontId="5" fillId="0" borderId="7" xfId="58" applyNumberFormat="1" applyFont="1" applyBorder="1">
      <alignment horizontal="right" vertical="center"/>
    </xf>
    <xf numFmtId="0" fontId="24" fillId="5" borderId="1" xfId="50" quotePrefix="1" applyFont="1" applyAlignment="1">
      <alignment horizontal="left" vertical="center" indent="7"/>
    </xf>
    <xf numFmtId="0" fontId="24" fillId="5" borderId="1" xfId="50" quotePrefix="1" applyFont="1">
      <alignment horizontal="left" vertical="center" indent="1"/>
    </xf>
    <xf numFmtId="3" fontId="5" fillId="47" borderId="1" xfId="24" applyNumberFormat="1" applyFont="1" applyFill="1">
      <alignment vertical="center"/>
    </xf>
    <xf numFmtId="0" fontId="24" fillId="5" borderId="1" xfId="50" quotePrefix="1" applyFont="1" applyAlignment="1">
      <alignment horizontal="left" vertical="center" indent="5"/>
    </xf>
    <xf numFmtId="3" fontId="24" fillId="28" borderId="1" xfId="24" applyNumberFormat="1" applyFont="1">
      <alignment vertical="center"/>
    </xf>
    <xf numFmtId="0" fontId="18" fillId="0" borderId="0" xfId="0" applyFont="1" applyAlignment="1">
      <alignment horizontal="center"/>
    </xf>
  </cellXfs>
  <cellStyles count="66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" xfId="0" builtinId="0"/>
    <cellStyle name="Normal 2" xfId="23" xr:uid="{00000000-0005-0000-0000-000016000000}"/>
    <cellStyle name="Normal 3" xfId="1" xr:uid="{00000000-0005-0000-0000-000017000000}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esktop/2022/FINANCIJSKI%20PLAN%202023-2025/2023-2025/POSEBNI%20DIO/Prijedlog%20fin.%20plana_2022-2024%20za%20posebni%20dio%2003.12.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 refreshError="1"/>
      <sheetData sheetId="1" refreshError="1"/>
      <sheetData sheetId="2" refreshError="1"/>
      <sheetData sheetId="3" refreshError="1">
        <row r="33">
          <cell r="E33" t="str">
            <v>K679084.005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C8FC-4D33-4A39-B8BB-140F1151D59F}">
  <sheetPr>
    <pageSetUpPr fitToPage="1"/>
  </sheetPr>
  <dimension ref="A1:G13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67" sqref="D67"/>
    </sheetView>
  </sheetViews>
  <sheetFormatPr defaultRowHeight="14.4" x14ac:dyDescent="0.3"/>
  <cols>
    <col min="1" max="1" width="17.44140625" customWidth="1"/>
    <col min="2" max="2" width="48.88671875" customWidth="1"/>
    <col min="3" max="3" width="13.5546875" customWidth="1"/>
    <col min="4" max="6" width="12.6640625" customWidth="1"/>
  </cols>
  <sheetData>
    <row r="1" spans="1:6" s="4" customFormat="1" ht="15.6" x14ac:dyDescent="0.3">
      <c r="A1" s="14"/>
      <c r="B1" s="14" t="s">
        <v>60</v>
      </c>
    </row>
    <row r="2" spans="1:6" s="4" customFormat="1" ht="12" customHeight="1" x14ac:dyDescent="0.3">
      <c r="A2" s="14"/>
      <c r="B2" s="14"/>
    </row>
    <row r="3" spans="1:6" ht="23.4" x14ac:dyDescent="0.45">
      <c r="A3" s="40" t="s">
        <v>40</v>
      </c>
      <c r="B3" s="40"/>
      <c r="C3" s="40"/>
      <c r="D3" s="40"/>
      <c r="E3" s="40"/>
    </row>
    <row r="4" spans="1:6" ht="13.5" customHeight="1" x14ac:dyDescent="0.45">
      <c r="A4" s="30"/>
      <c r="B4" s="30"/>
      <c r="C4" s="30"/>
      <c r="D4" s="30"/>
      <c r="E4" s="30"/>
      <c r="F4" s="30"/>
    </row>
    <row r="5" spans="1:6" x14ac:dyDescent="0.3">
      <c r="C5" s="9"/>
      <c r="D5" s="9"/>
      <c r="E5" s="9"/>
      <c r="F5" s="9"/>
    </row>
    <row r="6" spans="1:6" s="4" customFormat="1" ht="59.25" customHeight="1" x14ac:dyDescent="0.3">
      <c r="A6" s="2" t="s">
        <v>0</v>
      </c>
      <c r="B6" s="2" t="s">
        <v>0</v>
      </c>
      <c r="C6" s="3" t="s">
        <v>79</v>
      </c>
      <c r="D6" s="3" t="s">
        <v>41</v>
      </c>
      <c r="E6" s="3" t="s">
        <v>73</v>
      </c>
      <c r="F6" s="3" t="s">
        <v>78</v>
      </c>
    </row>
    <row r="7" spans="1:6" s="4" customFormat="1" x14ac:dyDescent="0.3">
      <c r="A7" s="12" t="s">
        <v>1</v>
      </c>
      <c r="B7" s="11" t="s">
        <v>2</v>
      </c>
      <c r="C7" s="10">
        <f t="shared" ref="C7:C8" si="0">C8</f>
        <v>17470241</v>
      </c>
      <c r="D7" s="10">
        <f t="shared" ref="D7:F8" si="1">D8</f>
        <v>26644713</v>
      </c>
      <c r="E7" s="10">
        <f t="shared" si="1"/>
        <v>12428287</v>
      </c>
      <c r="F7" s="10">
        <f t="shared" si="1"/>
        <v>12232636</v>
      </c>
    </row>
    <row r="8" spans="1:6" s="4" customFormat="1" x14ac:dyDescent="0.3">
      <c r="A8" s="8" t="s">
        <v>27</v>
      </c>
      <c r="B8" s="7" t="s">
        <v>28</v>
      </c>
      <c r="C8" s="10">
        <f>C9</f>
        <v>17470241</v>
      </c>
      <c r="D8" s="10">
        <f t="shared" si="1"/>
        <v>26644713</v>
      </c>
      <c r="E8" s="10">
        <f t="shared" si="1"/>
        <v>12428287</v>
      </c>
      <c r="F8" s="10">
        <f t="shared" si="1"/>
        <v>12232636</v>
      </c>
    </row>
    <row r="9" spans="1:6" s="1" customFormat="1" x14ac:dyDescent="0.3">
      <c r="A9" s="6" t="s">
        <v>25</v>
      </c>
      <c r="B9" s="5" t="s">
        <v>26</v>
      </c>
      <c r="C9" s="13">
        <f>+C10+C16+C38+C83+C91+F92+C96+C24+C103+C119+C128+C31</f>
        <v>17470241</v>
      </c>
      <c r="D9" s="13">
        <f>+D10+D16+D38+D83+D91+G92+D96+D24+D103+D119+D128+D31</f>
        <v>26644713</v>
      </c>
      <c r="E9" s="13">
        <f t="shared" ref="E9:F9" si="2">+E10+E16+E38+E83+E91+H92+E96+E24+E103+E119+E128+E31</f>
        <v>12428287</v>
      </c>
      <c r="F9" s="13">
        <f t="shared" si="2"/>
        <v>12232636</v>
      </c>
    </row>
    <row r="10" spans="1:6" x14ac:dyDescent="0.3">
      <c r="A10" s="38" t="s">
        <v>29</v>
      </c>
      <c r="B10" s="36" t="s">
        <v>30</v>
      </c>
      <c r="C10" s="16">
        <f t="shared" ref="C10:C12" si="3">C11</f>
        <v>7350988</v>
      </c>
      <c r="D10" s="39">
        <f t="shared" ref="D10:F12" si="4">D11</f>
        <v>7818351</v>
      </c>
      <c r="E10" s="39">
        <f t="shared" si="4"/>
        <v>7856712</v>
      </c>
      <c r="F10" s="39">
        <f t="shared" si="4"/>
        <v>7895265</v>
      </c>
    </row>
    <row r="11" spans="1:6" x14ac:dyDescent="0.3">
      <c r="A11" s="24" t="s">
        <v>19</v>
      </c>
      <c r="B11" s="17" t="s">
        <v>20</v>
      </c>
      <c r="C11" s="16">
        <f t="shared" si="3"/>
        <v>7350988</v>
      </c>
      <c r="D11" s="16">
        <f t="shared" si="4"/>
        <v>7818351</v>
      </c>
      <c r="E11" s="16">
        <f t="shared" si="4"/>
        <v>7856712</v>
      </c>
      <c r="F11" s="16">
        <f t="shared" si="4"/>
        <v>7895265</v>
      </c>
    </row>
    <row r="12" spans="1:6" x14ac:dyDescent="0.3">
      <c r="A12" s="35" t="s">
        <v>42</v>
      </c>
      <c r="B12" s="36" t="s">
        <v>43</v>
      </c>
      <c r="C12" s="16">
        <f t="shared" si="3"/>
        <v>7350988</v>
      </c>
      <c r="D12" s="16">
        <f t="shared" si="4"/>
        <v>7818351</v>
      </c>
      <c r="E12" s="16">
        <f t="shared" si="4"/>
        <v>7856712</v>
      </c>
      <c r="F12" s="16">
        <f t="shared" si="4"/>
        <v>7895265</v>
      </c>
    </row>
    <row r="13" spans="1:6" x14ac:dyDescent="0.3">
      <c r="A13" s="26" t="s">
        <v>3</v>
      </c>
      <c r="B13" s="17" t="s">
        <v>4</v>
      </c>
      <c r="C13" s="16">
        <f t="shared" ref="C13" si="5">+C14+C15</f>
        <v>7350988</v>
      </c>
      <c r="D13" s="16">
        <f t="shared" ref="D13:F13" si="6">+D14+D15</f>
        <v>7818351</v>
      </c>
      <c r="E13" s="16">
        <f t="shared" si="6"/>
        <v>7856712</v>
      </c>
      <c r="F13" s="16">
        <f t="shared" si="6"/>
        <v>7895265</v>
      </c>
    </row>
    <row r="14" spans="1:6" x14ac:dyDescent="0.3">
      <c r="A14" s="27" t="s">
        <v>7</v>
      </c>
      <c r="B14" s="17" t="s">
        <v>8</v>
      </c>
      <c r="C14" s="15">
        <v>7173645</v>
      </c>
      <c r="D14" s="15">
        <v>7614255</v>
      </c>
      <c r="E14" s="15">
        <v>7644484</v>
      </c>
      <c r="F14" s="15">
        <v>7670265</v>
      </c>
    </row>
    <row r="15" spans="1:6" x14ac:dyDescent="0.3">
      <c r="A15" s="27" t="s">
        <v>5</v>
      </c>
      <c r="B15" s="17" t="s">
        <v>6</v>
      </c>
      <c r="C15" s="15">
        <v>177343</v>
      </c>
      <c r="D15" s="15">
        <v>204096</v>
      </c>
      <c r="E15" s="15">
        <v>212228</v>
      </c>
      <c r="F15" s="15">
        <v>225000</v>
      </c>
    </row>
    <row r="16" spans="1:6" x14ac:dyDescent="0.3">
      <c r="A16" s="38" t="s">
        <v>32</v>
      </c>
      <c r="B16" s="36" t="s">
        <v>33</v>
      </c>
      <c r="C16" s="16">
        <f t="shared" ref="C16:C18" si="7">C17</f>
        <v>353574</v>
      </c>
      <c r="D16" s="39">
        <f t="shared" ref="D16:F18" si="8">D17</f>
        <v>375269</v>
      </c>
      <c r="E16" s="39">
        <f t="shared" si="8"/>
        <v>387253</v>
      </c>
      <c r="F16" s="39">
        <f t="shared" si="8"/>
        <v>387315</v>
      </c>
    </row>
    <row r="17" spans="1:6" x14ac:dyDescent="0.3">
      <c r="A17" s="24" t="s">
        <v>19</v>
      </c>
      <c r="B17" s="17" t="s">
        <v>20</v>
      </c>
      <c r="C17" s="16">
        <f t="shared" si="7"/>
        <v>353574</v>
      </c>
      <c r="D17" s="16">
        <f t="shared" si="8"/>
        <v>375269</v>
      </c>
      <c r="E17" s="16">
        <f t="shared" si="8"/>
        <v>387253</v>
      </c>
      <c r="F17" s="16">
        <f t="shared" si="8"/>
        <v>387315</v>
      </c>
    </row>
    <row r="18" spans="1:6" x14ac:dyDescent="0.3">
      <c r="A18" s="25" t="s">
        <v>42</v>
      </c>
      <c r="B18" s="17" t="s">
        <v>43</v>
      </c>
      <c r="C18" s="16">
        <f t="shared" si="7"/>
        <v>353574</v>
      </c>
      <c r="D18" s="16">
        <f t="shared" si="8"/>
        <v>375269</v>
      </c>
      <c r="E18" s="16">
        <f t="shared" si="8"/>
        <v>387253</v>
      </c>
      <c r="F18" s="16">
        <f t="shared" si="8"/>
        <v>387315</v>
      </c>
    </row>
    <row r="19" spans="1:6" x14ac:dyDescent="0.3">
      <c r="A19" s="26" t="s">
        <v>3</v>
      </c>
      <c r="B19" s="17" t="s">
        <v>4</v>
      </c>
      <c r="C19" s="16">
        <f t="shared" ref="C19" si="9">C20+C23+C21+C22</f>
        <v>353574</v>
      </c>
      <c r="D19" s="16">
        <f t="shared" ref="D19:F19" si="10">D20+D23+D21+D22</f>
        <v>375269</v>
      </c>
      <c r="E19" s="16">
        <f t="shared" si="10"/>
        <v>387253</v>
      </c>
      <c r="F19" s="16">
        <f t="shared" si="10"/>
        <v>387315</v>
      </c>
    </row>
    <row r="20" spans="1:6" x14ac:dyDescent="0.3">
      <c r="A20" s="27" t="s">
        <v>5</v>
      </c>
      <c r="B20" s="17" t="s">
        <v>6</v>
      </c>
      <c r="C20" s="15">
        <v>329364</v>
      </c>
      <c r="D20" s="15">
        <v>303569</v>
      </c>
      <c r="E20" s="15">
        <v>315553</v>
      </c>
      <c r="F20" s="15">
        <v>315615</v>
      </c>
    </row>
    <row r="21" spans="1:6" x14ac:dyDescent="0.3">
      <c r="A21" s="27">
        <v>34</v>
      </c>
      <c r="B21" s="17" t="s">
        <v>10</v>
      </c>
      <c r="C21" s="15">
        <v>2647</v>
      </c>
      <c r="D21" s="15">
        <v>5700</v>
      </c>
      <c r="E21" s="15">
        <v>5700</v>
      </c>
      <c r="F21" s="15">
        <v>5700</v>
      </c>
    </row>
    <row r="22" spans="1:6" x14ac:dyDescent="0.3">
      <c r="A22" s="27" t="s">
        <v>21</v>
      </c>
      <c r="B22" s="17" t="s">
        <v>22</v>
      </c>
      <c r="C22" s="19">
        <v>580</v>
      </c>
      <c r="D22" s="19">
        <v>1000</v>
      </c>
      <c r="E22" s="19">
        <v>1000</v>
      </c>
      <c r="F22" s="19">
        <v>1000</v>
      </c>
    </row>
    <row r="23" spans="1:6" x14ac:dyDescent="0.3">
      <c r="A23" s="27">
        <v>42</v>
      </c>
      <c r="B23" s="17" t="s">
        <v>16</v>
      </c>
      <c r="C23" s="15">
        <v>20983</v>
      </c>
      <c r="D23" s="15">
        <v>65000</v>
      </c>
      <c r="E23" s="15">
        <v>65000</v>
      </c>
      <c r="F23" s="15">
        <v>65000</v>
      </c>
    </row>
    <row r="24" spans="1:6" x14ac:dyDescent="0.3">
      <c r="A24" s="38" t="s">
        <v>31</v>
      </c>
      <c r="B24" s="36" t="s">
        <v>33</v>
      </c>
      <c r="C24" s="16">
        <f t="shared" ref="C24:C26" si="11">C25</f>
        <v>0</v>
      </c>
      <c r="D24" s="39">
        <f t="shared" ref="D24:F26" si="12">D25</f>
        <v>120545</v>
      </c>
      <c r="E24" s="39">
        <f t="shared" si="12"/>
        <v>0</v>
      </c>
      <c r="F24" s="39">
        <f t="shared" si="12"/>
        <v>0</v>
      </c>
    </row>
    <row r="25" spans="1:6" x14ac:dyDescent="0.3">
      <c r="A25" s="24" t="s">
        <v>19</v>
      </c>
      <c r="B25" s="17" t="s">
        <v>20</v>
      </c>
      <c r="C25" s="16">
        <f t="shared" si="11"/>
        <v>0</v>
      </c>
      <c r="D25" s="16">
        <f t="shared" si="12"/>
        <v>120545</v>
      </c>
      <c r="E25" s="16">
        <f t="shared" si="12"/>
        <v>0</v>
      </c>
      <c r="F25" s="16">
        <f t="shared" si="12"/>
        <v>0</v>
      </c>
    </row>
    <row r="26" spans="1:6" x14ac:dyDescent="0.3">
      <c r="A26" s="25" t="s">
        <v>42</v>
      </c>
      <c r="B26" s="17" t="s">
        <v>43</v>
      </c>
      <c r="C26" s="16">
        <f t="shared" si="11"/>
        <v>0</v>
      </c>
      <c r="D26" s="16">
        <f t="shared" si="12"/>
        <v>120545</v>
      </c>
      <c r="E26" s="16">
        <f t="shared" si="12"/>
        <v>0</v>
      </c>
      <c r="F26" s="16">
        <f t="shared" si="12"/>
        <v>0</v>
      </c>
    </row>
    <row r="27" spans="1:6" x14ac:dyDescent="0.3">
      <c r="A27" s="26" t="s">
        <v>3</v>
      </c>
      <c r="B27" s="17" t="s">
        <v>4</v>
      </c>
      <c r="C27" s="16">
        <f>SUM(C28:C30)</f>
        <v>0</v>
      </c>
      <c r="D27" s="16">
        <f>SUM(D28:D30)</f>
        <v>120545</v>
      </c>
      <c r="E27" s="16">
        <f>SUM(E28:E30)</f>
        <v>0</v>
      </c>
      <c r="F27" s="16">
        <f>SUM(F28:F30)</f>
        <v>0</v>
      </c>
    </row>
    <row r="28" spans="1:6" x14ac:dyDescent="0.3">
      <c r="A28" s="27">
        <v>31</v>
      </c>
      <c r="B28" s="17" t="s">
        <v>8</v>
      </c>
      <c r="C28" s="20">
        <v>0</v>
      </c>
      <c r="D28" s="20">
        <v>50865</v>
      </c>
      <c r="E28" s="20">
        <v>0</v>
      </c>
      <c r="F28" s="20">
        <v>0</v>
      </c>
    </row>
    <row r="29" spans="1:6" x14ac:dyDescent="0.3">
      <c r="A29" s="27" t="s">
        <v>5</v>
      </c>
      <c r="B29" s="17" t="s">
        <v>6</v>
      </c>
      <c r="C29" s="20">
        <v>0</v>
      </c>
      <c r="D29" s="20">
        <v>43921</v>
      </c>
      <c r="E29" s="20">
        <v>0</v>
      </c>
      <c r="F29" s="21">
        <v>0</v>
      </c>
    </row>
    <row r="30" spans="1:6" x14ac:dyDescent="0.3">
      <c r="A30" s="27" t="s">
        <v>9</v>
      </c>
      <c r="B30" s="17" t="s">
        <v>10</v>
      </c>
      <c r="C30" s="20">
        <v>0</v>
      </c>
      <c r="D30" s="20">
        <v>25759</v>
      </c>
      <c r="E30" s="20">
        <v>0</v>
      </c>
      <c r="F30" s="20">
        <v>0</v>
      </c>
    </row>
    <row r="31" spans="1:6" x14ac:dyDescent="0.3">
      <c r="A31" s="38" t="s">
        <v>38</v>
      </c>
      <c r="B31" s="36" t="s">
        <v>24</v>
      </c>
      <c r="C31" s="16">
        <f t="shared" ref="C31:C32" si="13">C32</f>
        <v>90047</v>
      </c>
      <c r="D31" s="16">
        <f t="shared" ref="D31:F36" si="14">D32</f>
        <v>3086385</v>
      </c>
      <c r="E31" s="16">
        <f t="shared" si="14"/>
        <v>0</v>
      </c>
      <c r="F31" s="16">
        <f t="shared" si="14"/>
        <v>0</v>
      </c>
    </row>
    <row r="32" spans="1:6" x14ac:dyDescent="0.3">
      <c r="A32" s="24" t="s">
        <v>19</v>
      </c>
      <c r="B32" s="17" t="s">
        <v>20</v>
      </c>
      <c r="C32" s="16">
        <f t="shared" si="13"/>
        <v>90047</v>
      </c>
      <c r="D32" s="16">
        <f t="shared" si="14"/>
        <v>3086385</v>
      </c>
      <c r="E32" s="16">
        <f t="shared" si="14"/>
        <v>0</v>
      </c>
      <c r="F32" s="16">
        <f t="shared" si="14"/>
        <v>0</v>
      </c>
    </row>
    <row r="33" spans="1:6" x14ac:dyDescent="0.3">
      <c r="A33" s="25" t="s">
        <v>42</v>
      </c>
      <c r="B33" s="17" t="s">
        <v>43</v>
      </c>
      <c r="C33" s="16">
        <f>C36</f>
        <v>90047</v>
      </c>
      <c r="D33" s="16">
        <f>D36+D34</f>
        <v>3086385</v>
      </c>
      <c r="E33" s="16">
        <f t="shared" ref="E33:F33" si="15">E36+E34</f>
        <v>0</v>
      </c>
      <c r="F33" s="16">
        <f t="shared" si="15"/>
        <v>0</v>
      </c>
    </row>
    <row r="34" spans="1:6" x14ac:dyDescent="0.3">
      <c r="A34" s="25">
        <v>3</v>
      </c>
      <c r="B34" s="17"/>
      <c r="C34" s="16">
        <f>C35</f>
        <v>0</v>
      </c>
      <c r="D34" s="16">
        <f t="shared" ref="D34:F34" si="16">D35</f>
        <v>50000</v>
      </c>
      <c r="E34" s="16">
        <f t="shared" si="16"/>
        <v>0</v>
      </c>
      <c r="F34" s="16">
        <f t="shared" si="16"/>
        <v>0</v>
      </c>
    </row>
    <row r="35" spans="1:6" x14ac:dyDescent="0.3">
      <c r="A35" s="25">
        <v>32</v>
      </c>
      <c r="B35" s="17"/>
      <c r="C35" s="22"/>
      <c r="D35" s="22">
        <v>50000</v>
      </c>
      <c r="E35" s="22">
        <v>0</v>
      </c>
      <c r="F35" s="22">
        <v>0</v>
      </c>
    </row>
    <row r="36" spans="1:6" x14ac:dyDescent="0.3">
      <c r="A36" s="26" t="s">
        <v>13</v>
      </c>
      <c r="B36" s="17" t="s">
        <v>14</v>
      </c>
      <c r="C36" s="16">
        <f>C37</f>
        <v>90047</v>
      </c>
      <c r="D36" s="16">
        <f>D37</f>
        <v>3036385</v>
      </c>
      <c r="E36" s="16">
        <f t="shared" si="14"/>
        <v>0</v>
      </c>
      <c r="F36" s="16">
        <f t="shared" si="14"/>
        <v>0</v>
      </c>
    </row>
    <row r="37" spans="1:6" x14ac:dyDescent="0.3">
      <c r="A37" s="27" t="s">
        <v>17</v>
      </c>
      <c r="B37" s="17" t="s">
        <v>18</v>
      </c>
      <c r="C37" s="15">
        <v>90047</v>
      </c>
      <c r="D37" s="29">
        <v>3036385</v>
      </c>
      <c r="E37" s="29">
        <v>0</v>
      </c>
      <c r="F37" s="29">
        <v>0</v>
      </c>
    </row>
    <row r="38" spans="1:6" x14ac:dyDescent="0.3">
      <c r="A38" s="23" t="s">
        <v>35</v>
      </c>
      <c r="B38" s="17" t="s">
        <v>36</v>
      </c>
      <c r="C38" s="16">
        <f t="shared" ref="C38" si="17">C39</f>
        <v>5154672</v>
      </c>
      <c r="D38" s="16">
        <f t="shared" ref="D38:F38" si="18">D39</f>
        <v>4193131</v>
      </c>
      <c r="E38" s="16">
        <f t="shared" si="18"/>
        <v>4184322</v>
      </c>
      <c r="F38" s="16">
        <f t="shared" si="18"/>
        <v>3950056</v>
      </c>
    </row>
    <row r="39" spans="1:6" x14ac:dyDescent="0.3">
      <c r="A39" s="24" t="s">
        <v>19</v>
      </c>
      <c r="B39" s="17" t="s">
        <v>20</v>
      </c>
      <c r="C39" s="16">
        <f>+C40+C53+C63+C73+C80</f>
        <v>5154672</v>
      </c>
      <c r="D39" s="16">
        <f>+D40+D53+D63+D73+D80</f>
        <v>4193131</v>
      </c>
      <c r="E39" s="16">
        <f>+E40+E53+E63+E73+E80</f>
        <v>4184322</v>
      </c>
      <c r="F39" s="16">
        <f>+F40+F53+F63+F73+F80</f>
        <v>3950056</v>
      </c>
    </row>
    <row r="40" spans="1:6" x14ac:dyDescent="0.3">
      <c r="A40" s="35" t="s">
        <v>7</v>
      </c>
      <c r="B40" s="36" t="s">
        <v>53</v>
      </c>
      <c r="C40" s="16">
        <f t="shared" ref="C40" si="19">+C41+C47+C51</f>
        <v>3544050</v>
      </c>
      <c r="D40" s="39">
        <f t="shared" ref="D40:F40" si="20">+D41+D47+D51</f>
        <v>3171500</v>
      </c>
      <c r="E40" s="39">
        <f t="shared" si="20"/>
        <v>3351500</v>
      </c>
      <c r="F40" s="39">
        <f t="shared" si="20"/>
        <v>3266500</v>
      </c>
    </row>
    <row r="41" spans="1:6" x14ac:dyDescent="0.3">
      <c r="A41" s="26" t="s">
        <v>3</v>
      </c>
      <c r="B41" s="17" t="s">
        <v>4</v>
      </c>
      <c r="C41" s="16">
        <f t="shared" ref="C41" si="21">SUM(C42:C46)</f>
        <v>2526550</v>
      </c>
      <c r="D41" s="16">
        <f t="shared" ref="D41:F41" si="22">SUM(D42:D46)</f>
        <v>2454000</v>
      </c>
      <c r="E41" s="16">
        <f t="shared" si="22"/>
        <v>2464000</v>
      </c>
      <c r="F41" s="16">
        <f t="shared" si="22"/>
        <v>2464000</v>
      </c>
    </row>
    <row r="42" spans="1:6" x14ac:dyDescent="0.3">
      <c r="A42" s="27" t="s">
        <v>7</v>
      </c>
      <c r="B42" s="17" t="s">
        <v>8</v>
      </c>
      <c r="C42" s="15">
        <v>677550</v>
      </c>
      <c r="D42" s="29">
        <v>707500</v>
      </c>
      <c r="E42" s="29">
        <v>707500</v>
      </c>
      <c r="F42" s="29">
        <v>707500</v>
      </c>
    </row>
    <row r="43" spans="1:6" x14ac:dyDescent="0.3">
      <c r="A43" s="27" t="s">
        <v>5</v>
      </c>
      <c r="B43" s="17" t="s">
        <v>6</v>
      </c>
      <c r="C43" s="15">
        <v>1836500</v>
      </c>
      <c r="D43" s="29">
        <v>1730500</v>
      </c>
      <c r="E43" s="29">
        <v>1740500</v>
      </c>
      <c r="F43" s="29">
        <v>1740500</v>
      </c>
    </row>
    <row r="44" spans="1:6" x14ac:dyDescent="0.3">
      <c r="A44" s="27" t="s">
        <v>9</v>
      </c>
      <c r="B44" s="17" t="s">
        <v>10</v>
      </c>
      <c r="C44" s="15">
        <v>1000</v>
      </c>
      <c r="D44" s="29">
        <v>1000</v>
      </c>
      <c r="E44" s="29">
        <v>1000</v>
      </c>
      <c r="F44" s="29">
        <v>1000</v>
      </c>
    </row>
    <row r="45" spans="1:6" x14ac:dyDescent="0.3">
      <c r="A45" s="27" t="s">
        <v>11</v>
      </c>
      <c r="B45" s="17" t="s">
        <v>12</v>
      </c>
      <c r="C45" s="15">
        <v>5000</v>
      </c>
      <c r="D45" s="29">
        <v>5000</v>
      </c>
      <c r="E45" s="29">
        <v>5000</v>
      </c>
      <c r="F45" s="29">
        <v>5000</v>
      </c>
    </row>
    <row r="46" spans="1:6" x14ac:dyDescent="0.3">
      <c r="A46" s="27">
        <v>38</v>
      </c>
      <c r="B46" s="17" t="s">
        <v>74</v>
      </c>
      <c r="C46" s="15">
        <v>6500</v>
      </c>
      <c r="D46" s="29">
        <v>10000</v>
      </c>
      <c r="E46" s="29">
        <v>10000</v>
      </c>
      <c r="F46" s="29">
        <v>10000</v>
      </c>
    </row>
    <row r="47" spans="1:6" x14ac:dyDescent="0.3">
      <c r="A47" s="26" t="s">
        <v>13</v>
      </c>
      <c r="B47" s="17" t="s">
        <v>14</v>
      </c>
      <c r="C47" s="16">
        <f t="shared" ref="C47" si="23">+C48+C49+C50</f>
        <v>1017500</v>
      </c>
      <c r="D47" s="16">
        <f t="shared" ref="D47:F47" si="24">+D48+D49+D50</f>
        <v>717500</v>
      </c>
      <c r="E47" s="16">
        <f t="shared" si="24"/>
        <v>887500</v>
      </c>
      <c r="F47" s="16">
        <f t="shared" si="24"/>
        <v>802500</v>
      </c>
    </row>
    <row r="48" spans="1:6" x14ac:dyDescent="0.3">
      <c r="A48" s="27" t="s">
        <v>21</v>
      </c>
      <c r="B48" s="17" t="s">
        <v>22</v>
      </c>
      <c r="C48" s="15">
        <v>30000</v>
      </c>
      <c r="D48" s="29">
        <v>35000</v>
      </c>
      <c r="E48" s="29">
        <v>60000</v>
      </c>
      <c r="F48" s="29">
        <v>60000</v>
      </c>
    </row>
    <row r="49" spans="1:7" x14ac:dyDescent="0.3">
      <c r="A49" s="27" t="s">
        <v>15</v>
      </c>
      <c r="B49" s="17" t="s">
        <v>16</v>
      </c>
      <c r="C49" s="15">
        <v>687500</v>
      </c>
      <c r="D49" s="29">
        <v>232500</v>
      </c>
      <c r="E49" s="29">
        <v>377500</v>
      </c>
      <c r="F49" s="29">
        <v>292500</v>
      </c>
    </row>
    <row r="50" spans="1:7" x14ac:dyDescent="0.3">
      <c r="A50" s="27" t="s">
        <v>17</v>
      </c>
      <c r="B50" s="17" t="s">
        <v>18</v>
      </c>
      <c r="C50" s="15">
        <v>300000</v>
      </c>
      <c r="D50" s="29">
        <v>450000</v>
      </c>
      <c r="E50" s="29">
        <v>450000</v>
      </c>
      <c r="F50" s="29">
        <v>450000</v>
      </c>
    </row>
    <row r="51" spans="1:7" x14ac:dyDescent="0.3">
      <c r="A51" s="26">
        <v>5</v>
      </c>
      <c r="B51" s="17" t="s">
        <v>63</v>
      </c>
      <c r="C51" s="16">
        <f t="shared" ref="C51" si="25">C52</f>
        <v>0</v>
      </c>
      <c r="D51" s="16">
        <f t="shared" ref="D51:E51" si="26">D52</f>
        <v>0</v>
      </c>
      <c r="E51" s="16">
        <f t="shared" si="26"/>
        <v>0</v>
      </c>
      <c r="F51" s="16">
        <f>F52</f>
        <v>0</v>
      </c>
    </row>
    <row r="52" spans="1:7" x14ac:dyDescent="0.3">
      <c r="A52" s="27">
        <v>51</v>
      </c>
      <c r="B52" s="17" t="s">
        <v>37</v>
      </c>
      <c r="C52" s="29">
        <v>0</v>
      </c>
      <c r="D52" s="29">
        <v>0</v>
      </c>
      <c r="E52" s="29">
        <v>0</v>
      </c>
      <c r="F52" s="29">
        <v>0</v>
      </c>
    </row>
    <row r="53" spans="1:7" x14ac:dyDescent="0.3">
      <c r="A53" s="35" t="s">
        <v>34</v>
      </c>
      <c r="B53" s="36" t="s">
        <v>44</v>
      </c>
      <c r="C53" s="16">
        <f>+C54+C59</f>
        <v>630290</v>
      </c>
      <c r="D53" s="39">
        <f>+D54+D59</f>
        <v>643000</v>
      </c>
      <c r="E53" s="39">
        <f>+E54+E59</f>
        <v>643000</v>
      </c>
      <c r="F53" s="39">
        <f>+F54+F59</f>
        <v>549750</v>
      </c>
    </row>
    <row r="54" spans="1:7" x14ac:dyDescent="0.3">
      <c r="A54" s="26" t="s">
        <v>3</v>
      </c>
      <c r="B54" s="17" t="s">
        <v>4</v>
      </c>
      <c r="C54" s="16">
        <f>+C55+C56+C57+C58</f>
        <v>580290</v>
      </c>
      <c r="D54" s="16">
        <f>+D55+D56+D57+D58</f>
        <v>588000</v>
      </c>
      <c r="E54" s="16">
        <f>+E55+E56+E57+E58</f>
        <v>588000</v>
      </c>
      <c r="F54" s="16">
        <f>+F55+F56+F57+F58</f>
        <v>494750</v>
      </c>
    </row>
    <row r="55" spans="1:7" x14ac:dyDescent="0.3">
      <c r="A55" s="27" t="s">
        <v>7</v>
      </c>
      <c r="B55" s="17" t="s">
        <v>8</v>
      </c>
      <c r="C55" s="15">
        <v>247690</v>
      </c>
      <c r="D55" s="29">
        <v>263000</v>
      </c>
      <c r="E55" s="29">
        <v>263000</v>
      </c>
      <c r="F55" s="29">
        <v>194750</v>
      </c>
    </row>
    <row r="56" spans="1:7" x14ac:dyDescent="0.3">
      <c r="A56" s="27" t="s">
        <v>5</v>
      </c>
      <c r="B56" s="17" t="s">
        <v>6</v>
      </c>
      <c r="C56" s="15">
        <v>329300</v>
      </c>
      <c r="D56" s="29">
        <v>322000</v>
      </c>
      <c r="E56" s="29">
        <v>322000</v>
      </c>
      <c r="F56" s="29">
        <v>297000</v>
      </c>
    </row>
    <row r="57" spans="1:7" x14ac:dyDescent="0.3">
      <c r="A57" s="27" t="s">
        <v>9</v>
      </c>
      <c r="B57" s="17" t="s">
        <v>10</v>
      </c>
      <c r="C57" s="15">
        <v>300</v>
      </c>
      <c r="D57" s="29">
        <v>0</v>
      </c>
      <c r="E57" s="29">
        <v>0</v>
      </c>
      <c r="F57" s="29">
        <v>0</v>
      </c>
    </row>
    <row r="58" spans="1:7" x14ac:dyDescent="0.3">
      <c r="A58" s="27" t="s">
        <v>75</v>
      </c>
      <c r="B58" s="17" t="s">
        <v>74</v>
      </c>
      <c r="C58" s="15">
        <v>3000</v>
      </c>
      <c r="D58" s="29">
        <v>3000</v>
      </c>
      <c r="E58" s="29">
        <v>3000</v>
      </c>
      <c r="F58" s="29">
        <v>3000</v>
      </c>
    </row>
    <row r="59" spans="1:7" x14ac:dyDescent="0.3">
      <c r="A59" s="26" t="s">
        <v>13</v>
      </c>
      <c r="B59" s="17" t="s">
        <v>14</v>
      </c>
      <c r="C59" s="16">
        <f t="shared" ref="C59" si="27">+C60+C61+C62</f>
        <v>50000</v>
      </c>
      <c r="D59" s="16">
        <f t="shared" ref="D59:F59" si="28">+D60+D61+D62</f>
        <v>55000</v>
      </c>
      <c r="E59" s="16">
        <f t="shared" si="28"/>
        <v>55000</v>
      </c>
      <c r="F59" s="16">
        <f t="shared" si="28"/>
        <v>55000</v>
      </c>
    </row>
    <row r="60" spans="1:7" x14ac:dyDescent="0.3">
      <c r="A60" s="27" t="s">
        <v>21</v>
      </c>
      <c r="B60" s="17" t="s">
        <v>22</v>
      </c>
      <c r="C60" s="15">
        <v>0</v>
      </c>
      <c r="D60" s="15">
        <v>0</v>
      </c>
      <c r="E60" s="15">
        <v>0</v>
      </c>
      <c r="F60" s="15">
        <v>0</v>
      </c>
    </row>
    <row r="61" spans="1:7" x14ac:dyDescent="0.3">
      <c r="A61" s="27" t="s">
        <v>15</v>
      </c>
      <c r="B61" s="17" t="s">
        <v>16</v>
      </c>
      <c r="C61" s="15">
        <v>50000</v>
      </c>
      <c r="D61" s="15">
        <v>55000</v>
      </c>
      <c r="E61" s="15">
        <v>55000</v>
      </c>
      <c r="F61" s="15">
        <v>55000</v>
      </c>
    </row>
    <row r="62" spans="1:7" x14ac:dyDescent="0.3">
      <c r="A62" s="27">
        <v>45</v>
      </c>
      <c r="B62" s="17" t="s">
        <v>57</v>
      </c>
      <c r="C62" s="15">
        <v>0</v>
      </c>
      <c r="D62" s="15">
        <v>0</v>
      </c>
      <c r="E62" s="15">
        <v>0</v>
      </c>
      <c r="F62" s="15">
        <v>0</v>
      </c>
    </row>
    <row r="63" spans="1:7" x14ac:dyDescent="0.3">
      <c r="A63" s="35" t="s">
        <v>47</v>
      </c>
      <c r="B63" s="36" t="s">
        <v>48</v>
      </c>
      <c r="C63" s="16">
        <f t="shared" ref="C63" si="29">+C64+C69</f>
        <v>518332</v>
      </c>
      <c r="D63" s="39">
        <f t="shared" ref="D63:F63" si="30">+D64+D69</f>
        <v>242856</v>
      </c>
      <c r="E63" s="39">
        <f t="shared" si="30"/>
        <v>148322</v>
      </c>
      <c r="F63" s="39">
        <f t="shared" si="30"/>
        <v>92306</v>
      </c>
      <c r="G63" s="31"/>
    </row>
    <row r="64" spans="1:7" x14ac:dyDescent="0.3">
      <c r="A64" s="26" t="s">
        <v>3</v>
      </c>
      <c r="B64" s="17" t="s">
        <v>4</v>
      </c>
      <c r="C64" s="16">
        <f t="shared" ref="C64" si="31">+C65+C66+C68+C67</f>
        <v>462046</v>
      </c>
      <c r="D64" s="16">
        <f t="shared" ref="D64:F64" si="32">+D65+D66+D68+D67</f>
        <v>225856</v>
      </c>
      <c r="E64" s="16">
        <f t="shared" si="32"/>
        <v>131322</v>
      </c>
      <c r="F64" s="16">
        <f t="shared" si="32"/>
        <v>89306</v>
      </c>
    </row>
    <row r="65" spans="1:6" x14ac:dyDescent="0.3">
      <c r="A65" s="27" t="s">
        <v>7</v>
      </c>
      <c r="B65" s="17" t="s">
        <v>8</v>
      </c>
      <c r="C65" s="15">
        <v>103777</v>
      </c>
      <c r="D65" s="29">
        <v>56631</v>
      </c>
      <c r="E65" s="29">
        <v>9863</v>
      </c>
      <c r="F65" s="29">
        <v>0</v>
      </c>
    </row>
    <row r="66" spans="1:6" x14ac:dyDescent="0.3">
      <c r="A66" s="27" t="s">
        <v>5</v>
      </c>
      <c r="B66" s="17" t="s">
        <v>6</v>
      </c>
      <c r="C66" s="15">
        <v>350492</v>
      </c>
      <c r="D66" s="29">
        <v>169225</v>
      </c>
      <c r="E66" s="29">
        <v>121459</v>
      </c>
      <c r="F66" s="29">
        <v>89306</v>
      </c>
    </row>
    <row r="67" spans="1:6" x14ac:dyDescent="0.3">
      <c r="A67" s="27">
        <v>36</v>
      </c>
      <c r="B67" s="17" t="s">
        <v>69</v>
      </c>
      <c r="C67" s="15">
        <v>7777</v>
      </c>
      <c r="D67" s="29">
        <v>0</v>
      </c>
      <c r="E67" s="29">
        <v>0</v>
      </c>
      <c r="F67" s="29">
        <v>0</v>
      </c>
    </row>
    <row r="68" spans="1:6" x14ac:dyDescent="0.3">
      <c r="A68" s="27" t="s">
        <v>11</v>
      </c>
      <c r="B68" s="17" t="s">
        <v>12</v>
      </c>
      <c r="C68" s="15">
        <v>0</v>
      </c>
      <c r="D68" s="29">
        <v>0</v>
      </c>
      <c r="E68" s="29">
        <v>0</v>
      </c>
      <c r="F68" s="29">
        <v>0</v>
      </c>
    </row>
    <row r="69" spans="1:6" x14ac:dyDescent="0.3">
      <c r="A69" s="26" t="s">
        <v>13</v>
      </c>
      <c r="B69" s="17" t="s">
        <v>14</v>
      </c>
      <c r="C69" s="16">
        <f t="shared" ref="C69" si="33">+C71+C70+C72</f>
        <v>56286</v>
      </c>
      <c r="D69" s="16">
        <f t="shared" ref="D69:F69" si="34">+D71+D70+D72</f>
        <v>17000</v>
      </c>
      <c r="E69" s="16">
        <f t="shared" si="34"/>
        <v>17000</v>
      </c>
      <c r="F69" s="16">
        <f t="shared" si="34"/>
        <v>3000</v>
      </c>
    </row>
    <row r="70" spans="1:6" x14ac:dyDescent="0.3">
      <c r="A70" s="27">
        <v>41</v>
      </c>
      <c r="B70" s="17" t="s">
        <v>22</v>
      </c>
      <c r="C70" s="22">
        <v>3000</v>
      </c>
      <c r="D70" s="37">
        <v>3000</v>
      </c>
      <c r="E70" s="37">
        <v>3000</v>
      </c>
      <c r="F70" s="37">
        <v>3000</v>
      </c>
    </row>
    <row r="71" spans="1:6" x14ac:dyDescent="0.3">
      <c r="A71" s="27" t="s">
        <v>15</v>
      </c>
      <c r="B71" s="17" t="s">
        <v>16</v>
      </c>
      <c r="C71" s="15">
        <v>53286</v>
      </c>
      <c r="D71" s="29">
        <v>14000</v>
      </c>
      <c r="E71" s="29">
        <v>14000</v>
      </c>
      <c r="F71" s="29">
        <v>0</v>
      </c>
    </row>
    <row r="72" spans="1:6" x14ac:dyDescent="0.3">
      <c r="A72" s="27">
        <v>45</v>
      </c>
      <c r="B72" s="17" t="s">
        <v>70</v>
      </c>
      <c r="C72" s="15">
        <v>0</v>
      </c>
      <c r="D72" s="29">
        <v>0</v>
      </c>
      <c r="E72" s="29">
        <v>0</v>
      </c>
      <c r="F72" s="29">
        <v>0</v>
      </c>
    </row>
    <row r="73" spans="1:6" x14ac:dyDescent="0.3">
      <c r="A73" s="35" t="s">
        <v>54</v>
      </c>
      <c r="B73" s="36" t="s">
        <v>55</v>
      </c>
      <c r="C73" s="39">
        <f t="shared" ref="C73:F73" si="35">+C74+C77</f>
        <v>462000</v>
      </c>
      <c r="D73" s="39">
        <f t="shared" si="35"/>
        <v>135775</v>
      </c>
      <c r="E73" s="39">
        <f t="shared" si="35"/>
        <v>41500</v>
      </c>
      <c r="F73" s="39">
        <f t="shared" si="35"/>
        <v>41500</v>
      </c>
    </row>
    <row r="74" spans="1:6" x14ac:dyDescent="0.3">
      <c r="A74" s="26" t="s">
        <v>3</v>
      </c>
      <c r="B74" s="17" t="s">
        <v>4</v>
      </c>
      <c r="C74" s="16">
        <f t="shared" ref="C74" si="36">+C75+C76</f>
        <v>366000</v>
      </c>
      <c r="D74" s="16">
        <f t="shared" ref="D74:F74" si="37">+D75+D76</f>
        <v>130250</v>
      </c>
      <c r="E74" s="16">
        <f t="shared" si="37"/>
        <v>38975</v>
      </c>
      <c r="F74" s="16">
        <f t="shared" si="37"/>
        <v>38975</v>
      </c>
    </row>
    <row r="75" spans="1:6" x14ac:dyDescent="0.3">
      <c r="A75" s="27" t="s">
        <v>7</v>
      </c>
      <c r="B75" s="17" t="s">
        <v>8</v>
      </c>
      <c r="C75" s="15">
        <v>43610</v>
      </c>
      <c r="D75" s="29">
        <v>17475</v>
      </c>
      <c r="E75" s="29">
        <v>17475</v>
      </c>
      <c r="F75" s="29">
        <v>17475</v>
      </c>
    </row>
    <row r="76" spans="1:6" x14ac:dyDescent="0.3">
      <c r="A76" s="27" t="s">
        <v>5</v>
      </c>
      <c r="B76" s="17" t="s">
        <v>6</v>
      </c>
      <c r="C76" s="15">
        <v>322390</v>
      </c>
      <c r="D76" s="29">
        <v>112775</v>
      </c>
      <c r="E76" s="29">
        <v>21500</v>
      </c>
      <c r="F76" s="29">
        <v>21500</v>
      </c>
    </row>
    <row r="77" spans="1:6" x14ac:dyDescent="0.3">
      <c r="A77" s="26" t="s">
        <v>13</v>
      </c>
      <c r="B77" s="17" t="s">
        <v>14</v>
      </c>
      <c r="C77" s="16">
        <f t="shared" ref="C77" si="38">+C78+C79</f>
        <v>96000</v>
      </c>
      <c r="D77" s="33">
        <f t="shared" ref="D77:F77" si="39">+D78+D79</f>
        <v>5525</v>
      </c>
      <c r="E77" s="16">
        <f t="shared" si="39"/>
        <v>2525</v>
      </c>
      <c r="F77" s="16">
        <f t="shared" si="39"/>
        <v>2525</v>
      </c>
    </row>
    <row r="78" spans="1:6" x14ac:dyDescent="0.3">
      <c r="A78" s="27" t="s">
        <v>15</v>
      </c>
      <c r="B78" s="17" t="s">
        <v>16</v>
      </c>
      <c r="C78" s="15">
        <v>96000</v>
      </c>
      <c r="D78" s="29">
        <v>5525</v>
      </c>
      <c r="E78" s="29">
        <v>2525</v>
      </c>
      <c r="F78" s="29">
        <v>2525</v>
      </c>
    </row>
    <row r="79" spans="1:6" x14ac:dyDescent="0.3">
      <c r="A79" s="27" t="s">
        <v>17</v>
      </c>
      <c r="B79" s="17" t="s">
        <v>70</v>
      </c>
      <c r="C79" s="15">
        <v>0</v>
      </c>
      <c r="D79" s="29">
        <v>0</v>
      </c>
      <c r="E79" s="29">
        <v>0</v>
      </c>
      <c r="F79" s="29">
        <v>0</v>
      </c>
    </row>
    <row r="80" spans="1:6" x14ac:dyDescent="0.3">
      <c r="A80" s="25" t="s">
        <v>56</v>
      </c>
      <c r="B80" s="17" t="s">
        <v>59</v>
      </c>
      <c r="C80" s="16">
        <f t="shared" ref="C80" si="40">C81+C82</f>
        <v>0</v>
      </c>
      <c r="D80" s="16">
        <f t="shared" ref="D80:F80" si="41">D81+D82</f>
        <v>0</v>
      </c>
      <c r="E80" s="16">
        <f t="shared" si="41"/>
        <v>0</v>
      </c>
      <c r="F80" s="16">
        <f t="shared" si="41"/>
        <v>0</v>
      </c>
    </row>
    <row r="81" spans="1:6" x14ac:dyDescent="0.3">
      <c r="A81" s="27">
        <v>41</v>
      </c>
      <c r="B81" s="17" t="s">
        <v>58</v>
      </c>
      <c r="C81" s="15">
        <v>0</v>
      </c>
      <c r="D81" s="29">
        <v>0</v>
      </c>
      <c r="E81" s="29">
        <v>0</v>
      </c>
      <c r="F81" s="29">
        <v>0</v>
      </c>
    </row>
    <row r="82" spans="1:6" x14ac:dyDescent="0.3">
      <c r="A82" s="27">
        <v>42</v>
      </c>
      <c r="B82" s="17" t="s">
        <v>16</v>
      </c>
      <c r="C82" s="15"/>
      <c r="D82" s="29">
        <v>0</v>
      </c>
      <c r="E82" s="29">
        <v>0</v>
      </c>
      <c r="F82" s="29">
        <v>0</v>
      </c>
    </row>
    <row r="83" spans="1:6" hidden="1" x14ac:dyDescent="0.3">
      <c r="A83" s="23" t="s">
        <v>38</v>
      </c>
      <c r="B83" s="17" t="s">
        <v>24</v>
      </c>
      <c r="C83" s="16">
        <f t="shared" ref="C83:C84" si="42">C84</f>
        <v>0</v>
      </c>
      <c r="D83" s="16">
        <f t="shared" ref="D83:F84" si="43">D84</f>
        <v>0</v>
      </c>
      <c r="E83" s="16">
        <f t="shared" si="43"/>
        <v>0</v>
      </c>
      <c r="F83" s="16">
        <f t="shared" si="43"/>
        <v>0</v>
      </c>
    </row>
    <row r="84" spans="1:6" hidden="1" x14ac:dyDescent="0.3">
      <c r="A84" s="24" t="s">
        <v>19</v>
      </c>
      <c r="B84" s="17" t="s">
        <v>20</v>
      </c>
      <c r="C84" s="16">
        <f t="shared" si="42"/>
        <v>0</v>
      </c>
      <c r="D84" s="16">
        <f t="shared" si="43"/>
        <v>0</v>
      </c>
      <c r="E84" s="16">
        <f t="shared" si="43"/>
        <v>0</v>
      </c>
      <c r="F84" s="16">
        <f t="shared" si="43"/>
        <v>0</v>
      </c>
    </row>
    <row r="85" spans="1:6" hidden="1" x14ac:dyDescent="0.3">
      <c r="A85" s="35" t="s">
        <v>51</v>
      </c>
      <c r="B85" s="36" t="s">
        <v>52</v>
      </c>
      <c r="C85" s="16">
        <f t="shared" ref="C85" si="44">+C86+C89</f>
        <v>0</v>
      </c>
      <c r="D85" s="16">
        <f t="shared" ref="D85:F85" si="45">+D86+D89</f>
        <v>0</v>
      </c>
      <c r="E85" s="16">
        <f t="shared" si="45"/>
        <v>0</v>
      </c>
      <c r="F85" s="16">
        <f t="shared" si="45"/>
        <v>0</v>
      </c>
    </row>
    <row r="86" spans="1:6" hidden="1" x14ac:dyDescent="0.3">
      <c r="A86" s="26" t="s">
        <v>3</v>
      </c>
      <c r="B86" s="17" t="s">
        <v>4</v>
      </c>
      <c r="C86" s="16">
        <f t="shared" ref="C86" si="46">C87+C88</f>
        <v>0</v>
      </c>
      <c r="D86" s="16">
        <f t="shared" ref="D86:F86" si="47">D87+D88</f>
        <v>0</v>
      </c>
      <c r="E86" s="16">
        <f t="shared" si="47"/>
        <v>0</v>
      </c>
      <c r="F86" s="16">
        <f t="shared" si="47"/>
        <v>0</v>
      </c>
    </row>
    <row r="87" spans="1:6" hidden="1" x14ac:dyDescent="0.3">
      <c r="A87" s="27" t="s">
        <v>5</v>
      </c>
      <c r="B87" s="17" t="s">
        <v>6</v>
      </c>
      <c r="C87" s="15">
        <v>0</v>
      </c>
      <c r="D87" s="15">
        <v>0</v>
      </c>
      <c r="E87" s="15">
        <v>0</v>
      </c>
      <c r="F87" s="15">
        <v>0</v>
      </c>
    </row>
    <row r="88" spans="1:6" hidden="1" x14ac:dyDescent="0.3">
      <c r="A88" s="27">
        <v>36</v>
      </c>
      <c r="B88" s="17" t="s">
        <v>69</v>
      </c>
      <c r="C88" s="15">
        <v>0</v>
      </c>
      <c r="D88" s="15">
        <v>0</v>
      </c>
      <c r="E88" s="15">
        <v>0</v>
      </c>
      <c r="F88" s="15">
        <v>0</v>
      </c>
    </row>
    <row r="89" spans="1:6" hidden="1" x14ac:dyDescent="0.3">
      <c r="A89" s="26" t="s">
        <v>13</v>
      </c>
      <c r="B89" s="17" t="s">
        <v>14</v>
      </c>
      <c r="C89" s="16">
        <f t="shared" ref="C89" si="48">+C90</f>
        <v>0</v>
      </c>
      <c r="D89" s="16">
        <f t="shared" ref="D89:F89" si="49">+D90</f>
        <v>0</v>
      </c>
      <c r="E89" s="16">
        <f t="shared" si="49"/>
        <v>0</v>
      </c>
      <c r="F89" s="16">
        <f t="shared" si="49"/>
        <v>0</v>
      </c>
    </row>
    <row r="90" spans="1:6" hidden="1" x14ac:dyDescent="0.3">
      <c r="A90" s="27" t="s">
        <v>17</v>
      </c>
      <c r="B90" s="17" t="s">
        <v>70</v>
      </c>
      <c r="C90" s="15">
        <v>0</v>
      </c>
      <c r="D90" s="15">
        <v>0</v>
      </c>
      <c r="E90" s="15">
        <v>0</v>
      </c>
      <c r="F90" s="15">
        <v>0</v>
      </c>
    </row>
    <row r="91" spans="1:6" hidden="1" x14ac:dyDescent="0.3">
      <c r="A91" s="23" t="s">
        <v>72</v>
      </c>
      <c r="B91" s="17" t="s">
        <v>24</v>
      </c>
      <c r="C91" s="16">
        <f t="shared" ref="C91:C92" si="50">C92</f>
        <v>0</v>
      </c>
      <c r="D91" s="16">
        <f t="shared" ref="D91:F92" si="51">D92</f>
        <v>0</v>
      </c>
      <c r="E91" s="16">
        <f t="shared" si="51"/>
        <v>0</v>
      </c>
      <c r="F91" s="16">
        <f t="shared" si="51"/>
        <v>0</v>
      </c>
    </row>
    <row r="92" spans="1:6" hidden="1" x14ac:dyDescent="0.3">
      <c r="A92" s="24" t="s">
        <v>19</v>
      </c>
      <c r="B92" s="17" t="s">
        <v>20</v>
      </c>
      <c r="C92" s="16">
        <f t="shared" si="50"/>
        <v>0</v>
      </c>
      <c r="D92" s="16">
        <f t="shared" si="51"/>
        <v>0</v>
      </c>
      <c r="E92" s="16">
        <f t="shared" si="51"/>
        <v>0</v>
      </c>
      <c r="F92" s="16">
        <f t="shared" si="51"/>
        <v>0</v>
      </c>
    </row>
    <row r="93" spans="1:6" hidden="1" x14ac:dyDescent="0.3">
      <c r="A93" s="35" t="s">
        <v>71</v>
      </c>
      <c r="B93" s="36" t="s">
        <v>52</v>
      </c>
      <c r="C93" s="16">
        <f t="shared" ref="C93" si="52">+C94</f>
        <v>0</v>
      </c>
      <c r="D93" s="16">
        <f t="shared" ref="D93:F93" si="53">+D94</f>
        <v>0</v>
      </c>
      <c r="E93" s="16">
        <f t="shared" si="53"/>
        <v>0</v>
      </c>
      <c r="F93" s="16">
        <f t="shared" si="53"/>
        <v>0</v>
      </c>
    </row>
    <row r="94" spans="1:6" hidden="1" x14ac:dyDescent="0.3">
      <c r="A94" s="26" t="s">
        <v>3</v>
      </c>
      <c r="B94" s="17" t="s">
        <v>4</v>
      </c>
      <c r="C94" s="16">
        <f t="shared" ref="C94" si="54">C95</f>
        <v>0</v>
      </c>
      <c r="D94" s="16">
        <f t="shared" ref="D94:F94" si="55">D95</f>
        <v>0</v>
      </c>
      <c r="E94" s="16">
        <f t="shared" si="55"/>
        <v>0</v>
      </c>
      <c r="F94" s="16">
        <f t="shared" si="55"/>
        <v>0</v>
      </c>
    </row>
    <row r="95" spans="1:6" hidden="1" x14ac:dyDescent="0.3">
      <c r="A95" s="27" t="s">
        <v>5</v>
      </c>
      <c r="B95" s="17" t="s">
        <v>6</v>
      </c>
      <c r="C95" s="15">
        <v>0</v>
      </c>
      <c r="D95" s="15">
        <v>0</v>
      </c>
      <c r="E95" s="15">
        <v>0</v>
      </c>
      <c r="F95" s="15">
        <v>0</v>
      </c>
    </row>
    <row r="96" spans="1:6" hidden="1" x14ac:dyDescent="0.3">
      <c r="A96" s="23" t="s">
        <v>39</v>
      </c>
      <c r="B96" s="17" t="s">
        <v>23</v>
      </c>
      <c r="C96" s="16">
        <f t="shared" ref="C96" si="56">C97</f>
        <v>0</v>
      </c>
      <c r="D96" s="16">
        <f t="shared" ref="D96:F96" si="57">D97</f>
        <v>0</v>
      </c>
      <c r="E96" s="16">
        <f t="shared" si="57"/>
        <v>0</v>
      </c>
      <c r="F96" s="16">
        <f t="shared" si="57"/>
        <v>0</v>
      </c>
    </row>
    <row r="97" spans="1:6" hidden="1" x14ac:dyDescent="0.3">
      <c r="A97" s="24" t="s">
        <v>19</v>
      </c>
      <c r="B97" s="17" t="s">
        <v>20</v>
      </c>
      <c r="C97" s="16">
        <f t="shared" ref="C97" si="58">C99+C101</f>
        <v>0</v>
      </c>
      <c r="D97" s="16">
        <f t="shared" ref="D97:F97" si="59">D99+D101</f>
        <v>0</v>
      </c>
      <c r="E97" s="16">
        <f t="shared" si="59"/>
        <v>0</v>
      </c>
      <c r="F97" s="16">
        <f t="shared" si="59"/>
        <v>0</v>
      </c>
    </row>
    <row r="98" spans="1:6" hidden="1" x14ac:dyDescent="0.3">
      <c r="A98" s="35" t="s">
        <v>49</v>
      </c>
      <c r="B98" s="36" t="s">
        <v>50</v>
      </c>
      <c r="C98" s="16">
        <f t="shared" ref="C98" si="60">+C99+C101</f>
        <v>0</v>
      </c>
      <c r="D98" s="16">
        <f t="shared" ref="D98:F98" si="61">+D99+D101</f>
        <v>0</v>
      </c>
      <c r="E98" s="16">
        <f t="shared" si="61"/>
        <v>0</v>
      </c>
      <c r="F98" s="16">
        <f t="shared" si="61"/>
        <v>0</v>
      </c>
    </row>
    <row r="99" spans="1:6" hidden="1" x14ac:dyDescent="0.3">
      <c r="A99" s="26" t="s">
        <v>3</v>
      </c>
      <c r="B99" s="17" t="s">
        <v>4</v>
      </c>
      <c r="C99" s="16">
        <f t="shared" ref="C99" si="62">+C100</f>
        <v>0</v>
      </c>
      <c r="D99" s="16">
        <f t="shared" ref="D99:F99" si="63">+D100</f>
        <v>0</v>
      </c>
      <c r="E99" s="16">
        <f t="shared" si="63"/>
        <v>0</v>
      </c>
      <c r="F99" s="16">
        <f t="shared" si="63"/>
        <v>0</v>
      </c>
    </row>
    <row r="100" spans="1:6" hidden="1" x14ac:dyDescent="0.3">
      <c r="A100" s="27" t="s">
        <v>5</v>
      </c>
      <c r="B100" s="17" t="s">
        <v>6</v>
      </c>
      <c r="C100" s="15">
        <v>0</v>
      </c>
      <c r="D100" s="15">
        <v>0</v>
      </c>
      <c r="E100" s="15">
        <v>0</v>
      </c>
      <c r="F100" s="15">
        <v>0</v>
      </c>
    </row>
    <row r="101" spans="1:6" hidden="1" x14ac:dyDescent="0.3">
      <c r="A101" s="26" t="s">
        <v>13</v>
      </c>
      <c r="B101" s="17" t="s">
        <v>14</v>
      </c>
      <c r="C101" s="16">
        <f t="shared" ref="C101" si="64">+C102</f>
        <v>0</v>
      </c>
      <c r="D101" s="16">
        <f t="shared" ref="D101:F101" si="65">+D102</f>
        <v>0</v>
      </c>
      <c r="E101" s="16">
        <f t="shared" si="65"/>
        <v>0</v>
      </c>
      <c r="F101" s="16">
        <f t="shared" si="65"/>
        <v>0</v>
      </c>
    </row>
    <row r="102" spans="1:6" hidden="1" x14ac:dyDescent="0.3">
      <c r="A102" s="28" t="s">
        <v>17</v>
      </c>
      <c r="B102" s="17" t="s">
        <v>70</v>
      </c>
      <c r="C102" s="18">
        <v>0</v>
      </c>
      <c r="D102" s="18">
        <v>0</v>
      </c>
      <c r="E102" s="18">
        <v>0</v>
      </c>
      <c r="F102" s="18">
        <v>0</v>
      </c>
    </row>
    <row r="103" spans="1:6" hidden="1" x14ac:dyDescent="0.3">
      <c r="A103" s="23" t="s">
        <v>61</v>
      </c>
      <c r="B103" s="17" t="s">
        <v>62</v>
      </c>
      <c r="C103" s="16">
        <f t="shared" ref="C103" si="66">C104</f>
        <v>0</v>
      </c>
      <c r="D103" s="16">
        <f t="shared" ref="D103:F103" si="67">D104</f>
        <v>0</v>
      </c>
      <c r="E103" s="16">
        <f t="shared" si="67"/>
        <v>0</v>
      </c>
      <c r="F103" s="16">
        <f t="shared" si="67"/>
        <v>0</v>
      </c>
    </row>
    <row r="104" spans="1:6" hidden="1" x14ac:dyDescent="0.3">
      <c r="A104" s="24" t="s">
        <v>19</v>
      </c>
      <c r="B104" s="17" t="s">
        <v>20</v>
      </c>
      <c r="C104" s="16">
        <f t="shared" ref="C104" si="68">C105+C112</f>
        <v>0</v>
      </c>
      <c r="D104" s="16">
        <f t="shared" ref="D104:F104" si="69">D105+D112</f>
        <v>0</v>
      </c>
      <c r="E104" s="16">
        <f t="shared" si="69"/>
        <v>0</v>
      </c>
      <c r="F104" s="16">
        <f t="shared" si="69"/>
        <v>0</v>
      </c>
    </row>
    <row r="105" spans="1:6" hidden="1" x14ac:dyDescent="0.3">
      <c r="A105" s="35" t="s">
        <v>45</v>
      </c>
      <c r="B105" s="36" t="s">
        <v>46</v>
      </c>
      <c r="C105" s="16">
        <f t="shared" ref="C105" si="70">C106+C110</f>
        <v>0</v>
      </c>
      <c r="D105" s="16">
        <f t="shared" ref="D105:F105" si="71">D106+D110</f>
        <v>0</v>
      </c>
      <c r="E105" s="16">
        <f t="shared" si="71"/>
        <v>0</v>
      </c>
      <c r="F105" s="16">
        <f t="shared" si="71"/>
        <v>0</v>
      </c>
    </row>
    <row r="106" spans="1:6" hidden="1" x14ac:dyDescent="0.3">
      <c r="A106" s="26" t="s">
        <v>3</v>
      </c>
      <c r="B106" s="17" t="s">
        <v>4</v>
      </c>
      <c r="C106" s="16">
        <f t="shared" ref="C106" si="72">SUM(C107:C109)</f>
        <v>0</v>
      </c>
      <c r="D106" s="16">
        <f t="shared" ref="D106:F106" si="73">SUM(D107:D109)</f>
        <v>0</v>
      </c>
      <c r="E106" s="16">
        <f t="shared" si="73"/>
        <v>0</v>
      </c>
      <c r="F106" s="16">
        <f t="shared" si="73"/>
        <v>0</v>
      </c>
    </row>
    <row r="107" spans="1:6" hidden="1" x14ac:dyDescent="0.3">
      <c r="A107" s="27" t="s">
        <v>7</v>
      </c>
      <c r="B107" s="17" t="s">
        <v>8</v>
      </c>
      <c r="C107" s="15">
        <v>0</v>
      </c>
      <c r="D107" s="15">
        <v>0</v>
      </c>
      <c r="E107" s="15">
        <v>0</v>
      </c>
      <c r="F107" s="15">
        <v>0</v>
      </c>
    </row>
    <row r="108" spans="1:6" hidden="1" x14ac:dyDescent="0.3">
      <c r="A108" s="27" t="s">
        <v>5</v>
      </c>
      <c r="B108" s="17" t="s">
        <v>6</v>
      </c>
      <c r="C108" s="15">
        <v>0</v>
      </c>
      <c r="D108" s="15">
        <v>0</v>
      </c>
      <c r="E108" s="15">
        <v>0</v>
      </c>
      <c r="F108" s="15">
        <v>0</v>
      </c>
    </row>
    <row r="109" spans="1:6" hidden="1" x14ac:dyDescent="0.3">
      <c r="A109" s="27">
        <v>34</v>
      </c>
      <c r="B109" s="17" t="s">
        <v>10</v>
      </c>
      <c r="C109" s="15">
        <v>0</v>
      </c>
      <c r="D109" s="15">
        <v>0</v>
      </c>
      <c r="E109" s="15">
        <v>0</v>
      </c>
      <c r="F109" s="15">
        <v>0</v>
      </c>
    </row>
    <row r="110" spans="1:6" hidden="1" x14ac:dyDescent="0.3">
      <c r="A110" s="26" t="s">
        <v>13</v>
      </c>
      <c r="B110" s="17" t="s">
        <v>14</v>
      </c>
      <c r="C110" s="16">
        <f t="shared" ref="C110" si="74">+C111</f>
        <v>0</v>
      </c>
      <c r="D110" s="16">
        <f t="shared" ref="D110:F110" si="75">+D111</f>
        <v>0</v>
      </c>
      <c r="E110" s="16">
        <f t="shared" si="75"/>
        <v>0</v>
      </c>
      <c r="F110" s="16">
        <f t="shared" si="75"/>
        <v>0</v>
      </c>
    </row>
    <row r="111" spans="1:6" hidden="1" x14ac:dyDescent="0.3">
      <c r="A111" s="27" t="s">
        <v>15</v>
      </c>
      <c r="B111" s="17" t="s">
        <v>16</v>
      </c>
      <c r="C111" s="15"/>
      <c r="D111" s="15"/>
      <c r="E111" s="15"/>
      <c r="F111" s="15"/>
    </row>
    <row r="112" spans="1:6" hidden="1" x14ac:dyDescent="0.3">
      <c r="A112" s="35">
        <v>561</v>
      </c>
      <c r="B112" s="36" t="s">
        <v>67</v>
      </c>
      <c r="C112" s="16">
        <f t="shared" ref="C112" si="76">C113+C117</f>
        <v>0</v>
      </c>
      <c r="D112" s="16">
        <f t="shared" ref="D112:F112" si="77">D113+D117</f>
        <v>0</v>
      </c>
      <c r="E112" s="16">
        <f t="shared" si="77"/>
        <v>0</v>
      </c>
      <c r="F112" s="16">
        <f t="shared" si="77"/>
        <v>0</v>
      </c>
    </row>
    <row r="113" spans="1:6" hidden="1" x14ac:dyDescent="0.3">
      <c r="A113" s="26" t="s">
        <v>3</v>
      </c>
      <c r="B113" s="17" t="s">
        <v>4</v>
      </c>
      <c r="C113" s="16">
        <f t="shared" ref="C113" si="78">SUM(C114:C116)</f>
        <v>0</v>
      </c>
      <c r="D113" s="16">
        <f t="shared" ref="D113:F113" si="79">SUM(D114:D116)</f>
        <v>0</v>
      </c>
      <c r="E113" s="16">
        <f t="shared" si="79"/>
        <v>0</v>
      </c>
      <c r="F113" s="16">
        <f t="shared" si="79"/>
        <v>0</v>
      </c>
    </row>
    <row r="114" spans="1:6" hidden="1" x14ac:dyDescent="0.3">
      <c r="A114" s="27" t="s">
        <v>7</v>
      </c>
      <c r="B114" s="17" t="s">
        <v>8</v>
      </c>
      <c r="C114" s="15">
        <v>0</v>
      </c>
      <c r="D114" s="15">
        <v>0</v>
      </c>
      <c r="E114" s="15">
        <v>0</v>
      </c>
      <c r="F114" s="15">
        <v>0</v>
      </c>
    </row>
    <row r="115" spans="1:6" hidden="1" x14ac:dyDescent="0.3">
      <c r="A115" s="27" t="s">
        <v>5</v>
      </c>
      <c r="B115" s="17" t="s">
        <v>6</v>
      </c>
      <c r="C115" s="15">
        <v>0</v>
      </c>
      <c r="D115" s="15">
        <v>0</v>
      </c>
      <c r="E115" s="15">
        <v>0</v>
      </c>
      <c r="F115" s="15">
        <v>0</v>
      </c>
    </row>
    <row r="116" spans="1:6" hidden="1" x14ac:dyDescent="0.3">
      <c r="A116" s="27">
        <v>34</v>
      </c>
      <c r="B116" s="17" t="s">
        <v>10</v>
      </c>
      <c r="C116" s="15">
        <v>0</v>
      </c>
      <c r="D116" s="15">
        <v>0</v>
      </c>
      <c r="E116" s="15">
        <v>0</v>
      </c>
      <c r="F116" s="15">
        <v>0</v>
      </c>
    </row>
    <row r="117" spans="1:6" hidden="1" x14ac:dyDescent="0.3">
      <c r="A117" s="26" t="s">
        <v>13</v>
      </c>
      <c r="B117" s="17" t="s">
        <v>14</v>
      </c>
      <c r="C117" s="16">
        <f t="shared" ref="C117" si="80">+C118</f>
        <v>0</v>
      </c>
      <c r="D117" s="16">
        <f t="shared" ref="D117:F117" si="81">+D118</f>
        <v>0</v>
      </c>
      <c r="E117" s="16">
        <f t="shared" si="81"/>
        <v>0</v>
      </c>
      <c r="F117" s="16">
        <f t="shared" si="81"/>
        <v>0</v>
      </c>
    </row>
    <row r="118" spans="1:6" hidden="1" x14ac:dyDescent="0.3">
      <c r="A118" s="27" t="s">
        <v>15</v>
      </c>
      <c r="B118" s="17" t="s">
        <v>16</v>
      </c>
      <c r="C118" s="15">
        <v>0</v>
      </c>
      <c r="D118" s="15">
        <v>0</v>
      </c>
      <c r="E118" s="15">
        <v>0</v>
      </c>
      <c r="F118" s="15">
        <v>0</v>
      </c>
    </row>
    <row r="119" spans="1:6" hidden="1" x14ac:dyDescent="0.3">
      <c r="A119" s="23" t="str">
        <f>'[1]ANALITIKA EU PROJEKATA'!$E$33</f>
        <v>K679084.005</v>
      </c>
      <c r="B119" s="17" t="s">
        <v>65</v>
      </c>
      <c r="C119" s="16">
        <f t="shared" ref="C119" si="82">C120</f>
        <v>0</v>
      </c>
      <c r="D119" s="16">
        <f t="shared" ref="D119:F120" si="83">D120</f>
        <v>0</v>
      </c>
      <c r="E119" s="16">
        <f t="shared" si="83"/>
        <v>0</v>
      </c>
      <c r="F119" s="16">
        <f t="shared" si="83"/>
        <v>0</v>
      </c>
    </row>
    <row r="120" spans="1:6" hidden="1" x14ac:dyDescent="0.3">
      <c r="A120" s="24" t="s">
        <v>19</v>
      </c>
      <c r="B120" s="17" t="s">
        <v>20</v>
      </c>
      <c r="C120" s="16">
        <f>C121</f>
        <v>0</v>
      </c>
      <c r="D120" s="16">
        <f>D121</f>
        <v>0</v>
      </c>
      <c r="E120" s="16">
        <f t="shared" si="83"/>
        <v>0</v>
      </c>
      <c r="F120" s="16">
        <f t="shared" si="83"/>
        <v>0</v>
      </c>
    </row>
    <row r="121" spans="1:6" hidden="1" x14ac:dyDescent="0.3">
      <c r="A121" s="35">
        <v>563</v>
      </c>
      <c r="B121" s="36" t="s">
        <v>68</v>
      </c>
      <c r="C121" s="16">
        <f>C122+C126</f>
        <v>0</v>
      </c>
      <c r="D121" s="16">
        <f>D122+D126</f>
        <v>0</v>
      </c>
      <c r="E121" s="16">
        <f t="shared" ref="E121:F121" si="84">E122+E126</f>
        <v>0</v>
      </c>
      <c r="F121" s="16">
        <f t="shared" si="84"/>
        <v>0</v>
      </c>
    </row>
    <row r="122" spans="1:6" hidden="1" x14ac:dyDescent="0.3">
      <c r="A122" s="26" t="s">
        <v>3</v>
      </c>
      <c r="B122" s="17" t="s">
        <v>4</v>
      </c>
      <c r="C122" s="16">
        <f t="shared" ref="C122" si="85">SUM(C123:C125)</f>
        <v>0</v>
      </c>
      <c r="D122" s="16">
        <f t="shared" ref="D122:F122" si="86">SUM(D123:D125)</f>
        <v>0</v>
      </c>
      <c r="E122" s="16">
        <f t="shared" si="86"/>
        <v>0</v>
      </c>
      <c r="F122" s="16">
        <f t="shared" si="86"/>
        <v>0</v>
      </c>
    </row>
    <row r="123" spans="1:6" hidden="1" x14ac:dyDescent="0.3">
      <c r="A123" s="27" t="s">
        <v>7</v>
      </c>
      <c r="B123" s="17" t="s">
        <v>8</v>
      </c>
      <c r="C123" s="15">
        <v>0</v>
      </c>
      <c r="D123" s="15">
        <v>0</v>
      </c>
      <c r="E123" s="15">
        <v>0</v>
      </c>
      <c r="F123" s="15">
        <v>0</v>
      </c>
    </row>
    <row r="124" spans="1:6" hidden="1" x14ac:dyDescent="0.3">
      <c r="A124" s="27" t="s">
        <v>5</v>
      </c>
      <c r="B124" s="17" t="s">
        <v>6</v>
      </c>
      <c r="C124" s="15">
        <v>0</v>
      </c>
      <c r="D124" s="15">
        <v>0</v>
      </c>
      <c r="E124" s="15">
        <v>0</v>
      </c>
      <c r="F124" s="15">
        <v>0</v>
      </c>
    </row>
    <row r="125" spans="1:6" hidden="1" x14ac:dyDescent="0.3">
      <c r="A125" s="27" t="s">
        <v>64</v>
      </c>
      <c r="B125" s="17" t="s">
        <v>66</v>
      </c>
      <c r="C125" s="15">
        <v>0</v>
      </c>
      <c r="D125" s="15">
        <v>0</v>
      </c>
      <c r="E125" s="15">
        <v>0</v>
      </c>
      <c r="F125" s="15">
        <v>0</v>
      </c>
    </row>
    <row r="126" spans="1:6" hidden="1" x14ac:dyDescent="0.3">
      <c r="A126" s="26" t="s">
        <v>13</v>
      </c>
      <c r="B126" s="17" t="s">
        <v>14</v>
      </c>
      <c r="C126" s="16">
        <f t="shared" ref="C126" si="87">+C127</f>
        <v>0</v>
      </c>
      <c r="D126" s="16">
        <f t="shared" ref="D126:F126" si="88">+D127</f>
        <v>0</v>
      </c>
      <c r="E126" s="16">
        <f t="shared" si="88"/>
        <v>0</v>
      </c>
      <c r="F126" s="16">
        <f t="shared" si="88"/>
        <v>0</v>
      </c>
    </row>
    <row r="127" spans="1:6" hidden="1" x14ac:dyDescent="0.3">
      <c r="A127" s="27" t="s">
        <v>15</v>
      </c>
      <c r="B127" s="17" t="s">
        <v>16</v>
      </c>
      <c r="C127" s="15">
        <v>0</v>
      </c>
      <c r="D127" s="15">
        <v>0</v>
      </c>
      <c r="E127" s="15">
        <v>0</v>
      </c>
      <c r="F127" s="15">
        <v>0</v>
      </c>
    </row>
    <row r="128" spans="1:6" x14ac:dyDescent="0.3">
      <c r="A128" s="23" t="s">
        <v>77</v>
      </c>
      <c r="B128" s="17" t="s">
        <v>76</v>
      </c>
      <c r="C128" s="16">
        <f t="shared" ref="C128:F129" si="89">C129</f>
        <v>4520960</v>
      </c>
      <c r="D128" s="16">
        <f t="shared" si="89"/>
        <v>11051032</v>
      </c>
      <c r="E128" s="16">
        <f t="shared" si="89"/>
        <v>0</v>
      </c>
      <c r="F128" s="16">
        <f t="shared" si="89"/>
        <v>0</v>
      </c>
    </row>
    <row r="129" spans="1:6" x14ac:dyDescent="0.3">
      <c r="A129" s="24" t="s">
        <v>19</v>
      </c>
      <c r="B129" s="17" t="s">
        <v>20</v>
      </c>
      <c r="C129" s="16">
        <f>C130</f>
        <v>4520960</v>
      </c>
      <c r="D129" s="16">
        <f>D130</f>
        <v>11051032</v>
      </c>
      <c r="E129" s="16">
        <f t="shared" si="89"/>
        <v>0</v>
      </c>
      <c r="F129" s="16">
        <f t="shared" si="89"/>
        <v>0</v>
      </c>
    </row>
    <row r="130" spans="1:6" x14ac:dyDescent="0.3">
      <c r="A130" s="32">
        <v>815</v>
      </c>
      <c r="B130" s="17" t="s">
        <v>68</v>
      </c>
      <c r="C130" s="16">
        <f>C131+C133</f>
        <v>4520960</v>
      </c>
      <c r="D130" s="16">
        <f>D131+D133</f>
        <v>11051032</v>
      </c>
      <c r="E130" s="16">
        <f t="shared" ref="E130:F130" si="90">E131+E133</f>
        <v>0</v>
      </c>
      <c r="F130" s="16">
        <f t="shared" si="90"/>
        <v>0</v>
      </c>
    </row>
    <row r="131" spans="1:6" x14ac:dyDescent="0.3">
      <c r="A131" s="26" t="s">
        <v>3</v>
      </c>
      <c r="B131" s="17" t="s">
        <v>4</v>
      </c>
      <c r="C131" s="16">
        <f>C132</f>
        <v>520960</v>
      </c>
      <c r="D131" s="16">
        <f>D132</f>
        <v>50000</v>
      </c>
      <c r="E131" s="16">
        <f t="shared" ref="E131:F131" si="91">E132</f>
        <v>0</v>
      </c>
      <c r="F131" s="16">
        <f t="shared" si="91"/>
        <v>0</v>
      </c>
    </row>
    <row r="132" spans="1:6" x14ac:dyDescent="0.3">
      <c r="A132" s="27" t="s">
        <v>5</v>
      </c>
      <c r="B132" s="17" t="s">
        <v>6</v>
      </c>
      <c r="C132" s="15">
        <v>520960</v>
      </c>
      <c r="D132" s="29">
        <v>50000</v>
      </c>
      <c r="E132" s="29">
        <v>0</v>
      </c>
      <c r="F132" s="29">
        <v>0</v>
      </c>
    </row>
    <row r="133" spans="1:6" x14ac:dyDescent="0.3">
      <c r="A133" s="26" t="s">
        <v>13</v>
      </c>
      <c r="B133" s="17" t="s">
        <v>14</v>
      </c>
      <c r="C133" s="16">
        <f>+C134</f>
        <v>4000000</v>
      </c>
      <c r="D133" s="16">
        <f>+D134</f>
        <v>11001032</v>
      </c>
      <c r="E133" s="16">
        <f t="shared" ref="E133:F133" si="92">+E134</f>
        <v>0</v>
      </c>
      <c r="F133" s="16">
        <f t="shared" si="92"/>
        <v>0</v>
      </c>
    </row>
    <row r="134" spans="1:6" x14ac:dyDescent="0.3">
      <c r="A134" s="28" t="s">
        <v>17</v>
      </c>
      <c r="B134" s="17" t="s">
        <v>70</v>
      </c>
      <c r="C134" s="18">
        <v>4000000</v>
      </c>
      <c r="D134" s="34">
        <v>11001032</v>
      </c>
      <c r="E134" s="34">
        <v>0</v>
      </c>
      <c r="F134" s="34">
        <v>0</v>
      </c>
    </row>
  </sheetData>
  <mergeCells count="1">
    <mergeCell ref="A3:E3"/>
  </mergeCells>
  <dataValidations count="1">
    <dataValidation type="whole" allowBlank="1" showInputMessage="1" showErrorMessage="1" errorTitle="GREŠKA" error="U ovo polje je dozvoljen unos samo brojčanih vrijednosti (bez decimala!)" sqref="F29 C22:F22" xr:uid="{F3530063-2E4C-4134-90BD-8ADDC142F48B}">
      <formula1>0</formula1>
      <formula2>10000000000</formula2>
    </dataValidation>
  </dataValidations>
  <pageMargins left="0.7" right="0.7" top="0.75" bottom="0.75" header="0.3" footer="0.3"/>
  <pageSetup paperSize="9" fitToHeight="0" orientation="landscape" r:id="rId1"/>
  <rowBreaks count="1" manualBreakCount="1">
    <brk id="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FŠDT  MZO-SVZG  </vt:lpstr>
      <vt:lpstr>'FŠDT  MZO-SVZG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Ana</cp:lastModifiedBy>
  <cp:lastPrinted>2024-11-07T13:24:10Z</cp:lastPrinted>
  <dcterms:created xsi:type="dcterms:W3CDTF">2022-09-23T10:37:40Z</dcterms:created>
  <dcterms:modified xsi:type="dcterms:W3CDTF">2024-12-15T00:21:33Z</dcterms:modified>
</cp:coreProperties>
</file>